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2B919EC-D782-4B5F-BE1D-1719EBF6B42F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 s="1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 s="1"/>
  <c r="L32" i="16"/>
  <c r="L31" i="16"/>
  <c r="M31" i="16"/>
  <c r="N31" i="16" s="1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A20" i="15"/>
  <c r="AA19" i="15"/>
  <c r="AB19" i="15"/>
  <c r="AC19" i="15"/>
  <c r="L44" i="15"/>
  <c r="L43" i="15"/>
  <c r="M43" i="15"/>
  <c r="N43" i="15"/>
  <c r="L32" i="15"/>
  <c r="L31" i="15"/>
  <c r="M31" i="15"/>
  <c r="N31" i="15" s="1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A32" i="7"/>
  <c r="AA31" i="7"/>
  <c r="AB31" i="7"/>
  <c r="AC31" i="7"/>
  <c r="AA20" i="7"/>
  <c r="AA19" i="7"/>
  <c r="AC19" i="7" s="1"/>
  <c r="AB19" i="7"/>
  <c r="L44" i="7"/>
  <c r="L43" i="7"/>
  <c r="N43" i="7" s="1"/>
  <c r="M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31" i="15" l="1"/>
  <c r="N31" i="12"/>
  <c r="AC43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C41" i="7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<sst xmlns="http://schemas.openxmlformats.org/spreadsheetml/2006/main" count="3300" uniqueCount="40">
  <si>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</si>
  <si>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</si>
  <si>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</si>
  <si>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</si>
  <si>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</si>
  <si>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</si>
  <si>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</si>
  <si>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</si>
  <si>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</si>
  <si>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</si>
  <si>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</si>
  <si>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</si>
  <si>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</si>
  <si>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</si>
  <si>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</si>
  <si>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</si>
  <si>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</si>
  <si>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</si>
  <si>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</si>
  <si>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</si>
  <si>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</si>
  <si>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</si>
  <si>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</si>
  <si>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</si>
  <si>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</si>
  <si>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</si>
  <si>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</si>
  <si>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</si>
  <si>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</si>
  <si>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</si>
  <si>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</si>
  <si>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</si>
  <si>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</si>
  <si>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</si>
  <si>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</si>
  <si>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</si>
  <si>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</si>
  <si>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</si>
  <si>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</si>
  <si>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2016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</si>
</sst>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12487630</v>
      </c>
      <c r="C15" s="2"/>
      <c r="D15" s="2">
        <v>12216300.000000002</v>
      </c>
      <c r="E15" s="2"/>
      <c r="F15" s="2">
        <v>5456919.9999999991</v>
      </c>
      <c r="G15" s="2"/>
      <c r="H15" s="2">
        <v>18616045</v>
      </c>
      <c r="I15" s="2"/>
      <c r="J15" s="2">
        <v>0</v>
      </c>
      <c r="K15" s="2"/>
      <c r="L15" s="1">
        <f>B15+D15+F15+H15+J15</f>
        <v>48776895</v>
      </c>
      <c r="M15" s="13">
        <f>C15+E15+G15+I15+K15</f>
        <v>0</v>
      </c>
      <c r="N15" s="14">
        <f>L15+M15</f>
        <v>48776895</v>
      </c>
      <c r="P15" s="3" t="s">
        <v>12</v>
      </c>
      <c r="Q15" s="2">
        <v>2068</v>
      </c>
      <c r="R15" s="2">
        <v>0</v>
      </c>
      <c r="S15" s="2">
        <v>1952</v>
      </c>
      <c r="T15" s="2">
        <v>0</v>
      </c>
      <c r="U15" s="2">
        <v>910</v>
      </c>
      <c r="V15" s="2">
        <v>0</v>
      </c>
      <c r="W15" s="2">
        <v>3663</v>
      </c>
      <c r="X15" s="2">
        <v>0</v>
      </c>
      <c r="Y15" s="2">
        <v>217</v>
      </c>
      <c r="Z15" s="2">
        <v>0</v>
      </c>
      <c r="AA15" s="1">
        <f>Q15+S15+U15+W15+Y15</f>
        <v>8810</v>
      </c>
      <c r="AB15" s="13">
        <f>R15+T15+V15+X15+Z15</f>
        <v>0</v>
      </c>
      <c r="AC15" s="14">
        <f>AA15+AB15</f>
        <v>8810</v>
      </c>
      <c r="AE15" s="3" t="s">
        <v>12</v>
      </c>
      <c r="AF15" s="2">
        <f>IFERROR(B15/Q15, "N.A.")</f>
        <v>6038.5058027079303</v>
      </c>
      <c r="AG15" s="2" t="str">
        <f t="shared" ref="AG15:AP19" si="0">IFERROR(C15/R15, "N.A.")</f>
        <v>N.A.</v>
      </c>
      <c r="AH15" s="2">
        <f t="shared" si="0"/>
        <v>6258.3504098360663</v>
      </c>
      <c r="AI15" s="2" t="str">
        <f t="shared" si="0"/>
        <v>N.A.</v>
      </c>
      <c r="AJ15" s="2">
        <f t="shared" si="0"/>
        <v>5996.6153846153838</v>
      </c>
      <c r="AK15" s="2" t="str">
        <f t="shared" si="0"/>
        <v>N.A.</v>
      </c>
      <c r="AL15" s="2">
        <f t="shared" si="0"/>
        <v>5082.1853671853669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5536.5374574347334</v>
      </c>
      <c r="AQ15" s="13" t="str">
        <f t="shared" ref="AQ15" si="1">IFERROR(M15/AB15, "N.A.")</f>
        <v>N.A.</v>
      </c>
      <c r="AR15" s="14">
        <f t="shared" ref="AR15" si="2">IFERROR(N15/AC15, "N.A.")</f>
        <v>5536.5374574347334</v>
      </c>
    </row>
    <row r="16" spans="1:44" ht="15" customHeight="1" thickBot="1" x14ac:dyDescent="0.3">
      <c r="A16" s="3" t="s">
        <v>13</v>
      </c>
      <c r="B16" s="2">
        <v>6374130</v>
      </c>
      <c r="C16" s="2">
        <v>728000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6374130</v>
      </c>
      <c r="M16" s="13">
        <f t="shared" ref="M16:M18" si="4">C16+E16+G16+I16+K16</f>
        <v>728000</v>
      </c>
      <c r="N16" s="14">
        <f t="shared" ref="N16:N18" si="5">L16+M16</f>
        <v>7102130</v>
      </c>
      <c r="P16" s="3" t="s">
        <v>13</v>
      </c>
      <c r="Q16" s="2">
        <v>2595</v>
      </c>
      <c r="R16" s="2">
        <v>140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2595</v>
      </c>
      <c r="AB16" s="13">
        <f t="shared" ref="AB16:AB18" si="7">R16+T16+V16+X16+Z16</f>
        <v>140</v>
      </c>
      <c r="AC16" s="14">
        <f t="shared" ref="AC16:AC18" si="8">AA16+AB16</f>
        <v>2735</v>
      </c>
      <c r="AE16" s="3" t="s">
        <v>13</v>
      </c>
      <c r="AF16" s="2">
        <f t="shared" ref="AF16:AF19" si="9">IFERROR(B16/Q16, "N.A.")</f>
        <v>2456.3121387283236</v>
      </c>
      <c r="AG16" s="2">
        <f t="shared" si="0"/>
        <v>5200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2456.3121387283236</v>
      </c>
      <c r="AQ16" s="13">
        <f t="shared" ref="AQ16:AQ18" si="11">IFERROR(M16/AB16, "N.A.")</f>
        <v>5200</v>
      </c>
      <c r="AR16" s="14">
        <f t="shared" ref="AR16:AR18" si="12">IFERROR(N16/AC16, "N.A.")</f>
        <v>2596.7568555758685</v>
      </c>
    </row>
    <row r="17" spans="1:44" ht="15" customHeight="1" thickBot="1" x14ac:dyDescent="0.3">
      <c r="A17" s="3" t="s">
        <v>14</v>
      </c>
      <c r="B17" s="2">
        <v>31384279.999999989</v>
      </c>
      <c r="C17" s="2">
        <v>130883672</v>
      </c>
      <c r="D17" s="2">
        <v>20964900</v>
      </c>
      <c r="E17" s="2">
        <v>1644750</v>
      </c>
      <c r="F17" s="2"/>
      <c r="G17" s="2">
        <v>17248000</v>
      </c>
      <c r="H17" s="2"/>
      <c r="I17" s="2">
        <v>669510</v>
      </c>
      <c r="J17" s="2">
        <v>0</v>
      </c>
      <c r="K17" s="2"/>
      <c r="L17" s="1">
        <f t="shared" si="3"/>
        <v>52349179.999999985</v>
      </c>
      <c r="M17" s="13">
        <f t="shared" si="4"/>
        <v>150445932</v>
      </c>
      <c r="N17" s="14">
        <f t="shared" si="5"/>
        <v>202795112</v>
      </c>
      <c r="P17" s="3" t="s">
        <v>14</v>
      </c>
      <c r="Q17" s="2">
        <v>6460</v>
      </c>
      <c r="R17" s="2">
        <v>20823</v>
      </c>
      <c r="S17" s="2">
        <v>1967</v>
      </c>
      <c r="T17" s="2">
        <v>255</v>
      </c>
      <c r="U17" s="2">
        <v>0</v>
      </c>
      <c r="V17" s="2">
        <v>803</v>
      </c>
      <c r="W17" s="2">
        <v>0</v>
      </c>
      <c r="X17" s="2">
        <v>313</v>
      </c>
      <c r="Y17" s="2">
        <v>228</v>
      </c>
      <c r="Z17" s="2">
        <v>0</v>
      </c>
      <c r="AA17" s="1">
        <f t="shared" si="6"/>
        <v>8655</v>
      </c>
      <c r="AB17" s="13">
        <f t="shared" si="7"/>
        <v>22194</v>
      </c>
      <c r="AC17" s="14">
        <f t="shared" si="8"/>
        <v>30849</v>
      </c>
      <c r="AE17" s="3" t="s">
        <v>14</v>
      </c>
      <c r="AF17" s="2">
        <f t="shared" si="9"/>
        <v>4858.2476780185743</v>
      </c>
      <c r="AG17" s="2">
        <f t="shared" si="0"/>
        <v>6285.5338808048791</v>
      </c>
      <c r="AH17" s="2">
        <f t="shared" si="0"/>
        <v>10658.312150482969</v>
      </c>
      <c r="AI17" s="2">
        <f t="shared" si="0"/>
        <v>6450</v>
      </c>
      <c r="AJ17" s="2" t="str">
        <f t="shared" si="0"/>
        <v>N.A.</v>
      </c>
      <c r="AK17" s="2">
        <f t="shared" si="0"/>
        <v>21479.452054794521</v>
      </c>
      <c r="AL17" s="2" t="str">
        <f t="shared" si="0"/>
        <v>N.A.</v>
      </c>
      <c r="AM17" s="2">
        <f t="shared" si="0"/>
        <v>2139.0095846645368</v>
      </c>
      <c r="AN17" s="2">
        <f t="shared" si="0"/>
        <v>0</v>
      </c>
      <c r="AO17" s="2" t="str">
        <f t="shared" si="0"/>
        <v>N.A.</v>
      </c>
      <c r="AP17" s="15">
        <f t="shared" si="10"/>
        <v>6048.4321201617549</v>
      </c>
      <c r="AQ17" s="13">
        <f t="shared" si="11"/>
        <v>6778.6758583400915</v>
      </c>
      <c r="AR17" s="14">
        <f t="shared" si="12"/>
        <v>6573.7985672144969</v>
      </c>
    </row>
    <row r="18" spans="1:44" ht="15" customHeight="1" thickBot="1" x14ac:dyDescent="0.3">
      <c r="A18" s="3" t="s">
        <v>15</v>
      </c>
      <c r="B18" s="2"/>
      <c r="C18" s="2"/>
      <c r="D18" s="2">
        <v>240800</v>
      </c>
      <c r="E18" s="2"/>
      <c r="F18" s="2"/>
      <c r="G18" s="2"/>
      <c r="H18" s="2">
        <v>2201600</v>
      </c>
      <c r="I18" s="2"/>
      <c r="J18" s="2"/>
      <c r="K18" s="2"/>
      <c r="L18" s="1">
        <f t="shared" si="3"/>
        <v>2442400</v>
      </c>
      <c r="M18" s="13">
        <f t="shared" si="4"/>
        <v>0</v>
      </c>
      <c r="N18" s="14">
        <f t="shared" si="5"/>
        <v>2442400</v>
      </c>
      <c r="P18" s="3" t="s">
        <v>15</v>
      </c>
      <c r="Q18" s="2">
        <v>0</v>
      </c>
      <c r="R18" s="2">
        <v>0</v>
      </c>
      <c r="S18" s="2">
        <v>140</v>
      </c>
      <c r="T18" s="2">
        <v>0</v>
      </c>
      <c r="U18" s="2">
        <v>0</v>
      </c>
      <c r="V18" s="2">
        <v>0</v>
      </c>
      <c r="W18" s="2">
        <v>368</v>
      </c>
      <c r="X18" s="2">
        <v>0</v>
      </c>
      <c r="Y18" s="2">
        <v>0</v>
      </c>
      <c r="Z18" s="2">
        <v>0</v>
      </c>
      <c r="AA18" s="1">
        <f t="shared" si="6"/>
        <v>508</v>
      </c>
      <c r="AB18" s="13">
        <f t="shared" si="7"/>
        <v>0</v>
      </c>
      <c r="AC18" s="17">
        <f t="shared" si="8"/>
        <v>508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1720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5982.608695652174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4807.8740157480315</v>
      </c>
      <c r="AQ18" s="13" t="str">
        <f t="shared" si="11"/>
        <v>N.A.</v>
      </c>
      <c r="AR18" s="14">
        <f t="shared" si="12"/>
        <v>4807.8740157480315</v>
      </c>
    </row>
    <row r="19" spans="1:44" ht="15" customHeight="1" thickBot="1" x14ac:dyDescent="0.3">
      <c r="A19" s="4" t="s">
        <v>16</v>
      </c>
      <c r="B19" s="2">
        <v>50246040.000000015</v>
      </c>
      <c r="C19" s="2">
        <v>131611672.00000001</v>
      </c>
      <c r="D19" s="2">
        <v>33422000.000000004</v>
      </c>
      <c r="E19" s="2">
        <v>1644750</v>
      </c>
      <c r="F19" s="2">
        <v>5456919.9999999991</v>
      </c>
      <c r="G19" s="2">
        <v>17248000</v>
      </c>
      <c r="H19" s="2">
        <v>20817645.000000007</v>
      </c>
      <c r="I19" s="2">
        <v>669510</v>
      </c>
      <c r="J19" s="2">
        <v>0</v>
      </c>
      <c r="K19" s="2"/>
      <c r="L19" s="1">
        <f t="shared" ref="L19" si="13">B19+D19+F19+H19+J19</f>
        <v>109942605.00000003</v>
      </c>
      <c r="M19" s="13">
        <f t="shared" ref="M19" si="14">C19+E19+G19+I19+K19</f>
        <v>151173932</v>
      </c>
      <c r="N19" s="17">
        <f t="shared" ref="N19" si="15">L19+M19</f>
        <v>261116537.00000003</v>
      </c>
      <c r="P19" s="4" t="s">
        <v>16</v>
      </c>
      <c r="Q19" s="2">
        <v>11123</v>
      </c>
      <c r="R19" s="2">
        <v>20963</v>
      </c>
      <c r="S19" s="2">
        <v>4059</v>
      </c>
      <c r="T19" s="2">
        <v>255</v>
      </c>
      <c r="U19" s="2">
        <v>910</v>
      </c>
      <c r="V19" s="2">
        <v>803</v>
      </c>
      <c r="W19" s="2">
        <v>4031</v>
      </c>
      <c r="X19" s="2">
        <v>313</v>
      </c>
      <c r="Y19" s="2">
        <v>445</v>
      </c>
      <c r="Z19" s="2">
        <v>0</v>
      </c>
      <c r="AA19" s="1">
        <f t="shared" ref="AA19" si="16">Q19+S19+U19+W19+Y19</f>
        <v>20568</v>
      </c>
      <c r="AB19" s="13">
        <f t="shared" ref="AB19" si="17">R19+T19+V19+X19+Z19</f>
        <v>22334</v>
      </c>
      <c r="AC19" s="14">
        <f t="shared" ref="AC19" si="18">AA19+AB19</f>
        <v>42902</v>
      </c>
      <c r="AE19" s="4" t="s">
        <v>16</v>
      </c>
      <c r="AF19" s="2">
        <f t="shared" si="9"/>
        <v>4517.3100782163101</v>
      </c>
      <c r="AG19" s="2">
        <f t="shared" si="0"/>
        <v>6278.2842150455572</v>
      </c>
      <c r="AH19" s="2">
        <f t="shared" si="0"/>
        <v>8234.0477950234053</v>
      </c>
      <c r="AI19" s="2">
        <f t="shared" si="0"/>
        <v>6450</v>
      </c>
      <c r="AJ19" s="2">
        <f t="shared" si="0"/>
        <v>5996.6153846153838</v>
      </c>
      <c r="AK19" s="2">
        <f t="shared" si="0"/>
        <v>21479.452054794521</v>
      </c>
      <c r="AL19" s="2">
        <f t="shared" si="0"/>
        <v>5164.3872488216339</v>
      </c>
      <c r="AM19" s="2">
        <f t="shared" si="0"/>
        <v>2139.0095846645368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5345.3230746791151</v>
      </c>
      <c r="AQ19" s="13">
        <f t="shared" ref="AQ19" si="20">IFERROR(M19/AB19, "N.A.")</f>
        <v>6768.7799767171127</v>
      </c>
      <c r="AR19" s="14">
        <f t="shared" ref="AR19" si="21">IFERROR(N19/AC19, "N.A.")</f>
        <v>6086.3488182369128</v>
      </c>
    </row>
    <row r="20" spans="1:44" ht="15" customHeight="1" thickBot="1" x14ac:dyDescent="0.3">
      <c r="A20" s="5" t="s">
        <v>0</v>
      </c>
      <c r="B20" s="24">
        <f>B19+C19</f>
        <v>181857712.00000003</v>
      </c>
      <c r="C20" s="26"/>
      <c r="D20" s="24">
        <f>D19+E19</f>
        <v>35066750</v>
      </c>
      <c r="E20" s="26"/>
      <c r="F20" s="24">
        <f>F19+G19</f>
        <v>22704920</v>
      </c>
      <c r="G20" s="26"/>
      <c r="H20" s="24">
        <f>H19+I19</f>
        <v>21487155.000000007</v>
      </c>
      <c r="I20" s="26"/>
      <c r="J20" s="24">
        <f>J19+K19</f>
        <v>0</v>
      </c>
      <c r="K20" s="26"/>
      <c r="L20" s="24">
        <f>L19+M19</f>
        <v>261116537.00000003</v>
      </c>
      <c r="M20" s="25"/>
      <c r="N20" s="18">
        <f>B20+D20+F20+H20+J20</f>
        <v>261116537.00000003</v>
      </c>
      <c r="P20" s="5" t="s">
        <v>0</v>
      </c>
      <c r="Q20" s="24">
        <f>Q19+R19</f>
        <v>32086</v>
      </c>
      <c r="R20" s="26"/>
      <c r="S20" s="24">
        <f>S19+T19</f>
        <v>4314</v>
      </c>
      <c r="T20" s="26"/>
      <c r="U20" s="24">
        <f>U19+V19</f>
        <v>1713</v>
      </c>
      <c r="V20" s="26"/>
      <c r="W20" s="24">
        <f>W19+X19</f>
        <v>4344</v>
      </c>
      <c r="X20" s="26"/>
      <c r="Y20" s="24">
        <f>Y19+Z19</f>
        <v>445</v>
      </c>
      <c r="Z20" s="26"/>
      <c r="AA20" s="24">
        <f>AA19+AB19</f>
        <v>42902</v>
      </c>
      <c r="AB20" s="26"/>
      <c r="AC20" s="19">
        <f>Q20+S20+U20+W20+Y20</f>
        <v>42902</v>
      </c>
      <c r="AE20" s="5" t="s">
        <v>0</v>
      </c>
      <c r="AF20" s="27">
        <f>IFERROR(B20/Q20,"N.A.")</f>
        <v>5667.8212304431845</v>
      </c>
      <c r="AG20" s="28"/>
      <c r="AH20" s="27">
        <f>IFERROR(D20/S20,"N.A.")</f>
        <v>8128.5929531757074</v>
      </c>
      <c r="AI20" s="28"/>
      <c r="AJ20" s="27">
        <f>IFERROR(F20/U20,"N.A.")</f>
        <v>13254.477524810274</v>
      </c>
      <c r="AK20" s="28"/>
      <c r="AL20" s="27">
        <f>IFERROR(H20/W20,"N.A.")</f>
        <v>4946.3984806629851</v>
      </c>
      <c r="AM20" s="28"/>
      <c r="AN20" s="27">
        <f>IFERROR(J20/Y20,"N.A.")</f>
        <v>0</v>
      </c>
      <c r="AO20" s="28"/>
      <c r="AP20" s="27">
        <f>IFERROR(L20/AA20,"N.A.")</f>
        <v>6086.3488182369128</v>
      </c>
      <c r="AQ20" s="28"/>
      <c r="AR20" s="16">
        <f>IFERROR(N20/AC20, "N.A.")</f>
        <v>6086.3488182369128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12487630</v>
      </c>
      <c r="C27" s="2"/>
      <c r="D27" s="2">
        <v>12216300.000000002</v>
      </c>
      <c r="E27" s="2"/>
      <c r="F27" s="2">
        <v>5018319.9999999991</v>
      </c>
      <c r="G27" s="2"/>
      <c r="H27" s="2">
        <v>8740180</v>
      </c>
      <c r="I27" s="2"/>
      <c r="J27" s="2">
        <v>0</v>
      </c>
      <c r="K27" s="2"/>
      <c r="L27" s="1">
        <f>B27+D27+F27+H27+J27</f>
        <v>38462430</v>
      </c>
      <c r="M27" s="13">
        <f>C27+E27+G27+I27+K27</f>
        <v>0</v>
      </c>
      <c r="N27" s="14">
        <f>L27+M27</f>
        <v>38462430</v>
      </c>
      <c r="P27" s="3" t="s">
        <v>12</v>
      </c>
      <c r="Q27" s="2">
        <v>2068</v>
      </c>
      <c r="R27" s="2">
        <v>0</v>
      </c>
      <c r="S27" s="2">
        <v>1724</v>
      </c>
      <c r="T27" s="2">
        <v>0</v>
      </c>
      <c r="U27" s="2">
        <v>655</v>
      </c>
      <c r="V27" s="2">
        <v>0</v>
      </c>
      <c r="W27" s="2">
        <v>1332</v>
      </c>
      <c r="X27" s="2">
        <v>0</v>
      </c>
      <c r="Y27" s="2">
        <v>217</v>
      </c>
      <c r="Z27" s="2">
        <v>0</v>
      </c>
      <c r="AA27" s="1">
        <f>Q27+S27+U27+W27+Y27</f>
        <v>5996</v>
      </c>
      <c r="AB27" s="13">
        <f>R27+T27+V27+X27+Z27</f>
        <v>0</v>
      </c>
      <c r="AC27" s="14">
        <f>AA27+AB27</f>
        <v>5996</v>
      </c>
      <c r="AE27" s="3" t="s">
        <v>12</v>
      </c>
      <c r="AF27" s="2">
        <f>IFERROR(B27/Q27, "N.A.")</f>
        <v>6038.5058027079303</v>
      </c>
      <c r="AG27" s="2" t="str">
        <f t="shared" ref="AG27:AG31" si="22">IFERROR(C27/R27, "N.A.")</f>
        <v>N.A.</v>
      </c>
      <c r="AH27" s="2">
        <f t="shared" ref="AH27:AH31" si="23">IFERROR(D27/S27, "N.A.")</f>
        <v>7086.0208816705344</v>
      </c>
      <c r="AI27" s="2" t="str">
        <f t="shared" ref="AI27:AI31" si="24">IFERROR(E27/T27, "N.A.")</f>
        <v>N.A.</v>
      </c>
      <c r="AJ27" s="2">
        <f t="shared" ref="AJ27:AJ31" si="25">IFERROR(F27/U27, "N.A.")</f>
        <v>7661.5572519083953</v>
      </c>
      <c r="AK27" s="2" t="str">
        <f t="shared" ref="AK27:AK31" si="26">IFERROR(G27/V27, "N.A.")</f>
        <v>N.A.</v>
      </c>
      <c r="AL27" s="2">
        <f t="shared" ref="AL27:AL31" si="27">IFERROR(H27/W27, "N.A.")</f>
        <v>6561.6966966966966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6414.6814543028686</v>
      </c>
      <c r="AQ27" s="13" t="str">
        <f t="shared" ref="AQ27:AQ30" si="32">IFERROR(M27/AB27, "N.A.")</f>
        <v>N.A.</v>
      </c>
      <c r="AR27" s="14">
        <f t="shared" ref="AR27:AR30" si="33">IFERROR(N27/AC27, "N.A.")</f>
        <v>6414.6814543028686</v>
      </c>
    </row>
    <row r="28" spans="1:44" ht="15" customHeight="1" thickBot="1" x14ac:dyDescent="0.3">
      <c r="A28" s="3" t="s">
        <v>13</v>
      </c>
      <c r="B28" s="2">
        <v>758975</v>
      </c>
      <c r="C28" s="2">
        <v>728000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758975</v>
      </c>
      <c r="M28" s="13">
        <f t="shared" ref="M28:M30" si="35">C28+E28+G28+I28+K28</f>
        <v>728000</v>
      </c>
      <c r="N28" s="14">
        <f t="shared" ref="N28:N30" si="36">L28+M28</f>
        <v>1486975</v>
      </c>
      <c r="P28" s="3" t="s">
        <v>13</v>
      </c>
      <c r="Q28" s="2">
        <v>364</v>
      </c>
      <c r="R28" s="2">
        <v>140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364</v>
      </c>
      <c r="AB28" s="13">
        <f t="shared" ref="AB28:AB30" si="38">R28+T28+V28+X28+Z28</f>
        <v>140</v>
      </c>
      <c r="AC28" s="14">
        <f t="shared" ref="AC28:AC30" si="39">AA28+AB28</f>
        <v>504</v>
      </c>
      <c r="AE28" s="3" t="s">
        <v>13</v>
      </c>
      <c r="AF28" s="2">
        <f t="shared" ref="AF28:AF31" si="40">IFERROR(B28/Q28, "N.A.")</f>
        <v>2085.0961538461538</v>
      </c>
      <c r="AG28" s="2">
        <f t="shared" si="22"/>
        <v>5200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2085.0961538461538</v>
      </c>
      <c r="AQ28" s="13">
        <f t="shared" si="32"/>
        <v>5200</v>
      </c>
      <c r="AR28" s="14">
        <f t="shared" si="33"/>
        <v>2950.3472222222222</v>
      </c>
    </row>
    <row r="29" spans="1:44" ht="15" customHeight="1" thickBot="1" x14ac:dyDescent="0.3">
      <c r="A29" s="3" t="s">
        <v>14</v>
      </c>
      <c r="B29" s="2">
        <v>15471939.999999998</v>
      </c>
      <c r="C29" s="2">
        <v>81167971.999999985</v>
      </c>
      <c r="D29" s="2">
        <v>13453900.000000002</v>
      </c>
      <c r="E29" s="2"/>
      <c r="F29" s="2"/>
      <c r="G29" s="2">
        <v>6048000</v>
      </c>
      <c r="H29" s="2"/>
      <c r="I29" s="2">
        <v>669510</v>
      </c>
      <c r="J29" s="2">
        <v>0</v>
      </c>
      <c r="K29" s="2"/>
      <c r="L29" s="1">
        <f t="shared" si="34"/>
        <v>28925840</v>
      </c>
      <c r="M29" s="13">
        <f t="shared" si="35"/>
        <v>87885481.999999985</v>
      </c>
      <c r="N29" s="14">
        <f t="shared" si="36"/>
        <v>116811321.99999999</v>
      </c>
      <c r="P29" s="3" t="s">
        <v>14</v>
      </c>
      <c r="Q29" s="2">
        <v>3497</v>
      </c>
      <c r="R29" s="2">
        <v>11709</v>
      </c>
      <c r="S29" s="2">
        <v>1356</v>
      </c>
      <c r="T29" s="2">
        <v>0</v>
      </c>
      <c r="U29" s="2">
        <v>0</v>
      </c>
      <c r="V29" s="2">
        <v>663</v>
      </c>
      <c r="W29" s="2">
        <v>0</v>
      </c>
      <c r="X29" s="2">
        <v>313</v>
      </c>
      <c r="Y29" s="2">
        <v>228</v>
      </c>
      <c r="Z29" s="2">
        <v>0</v>
      </c>
      <c r="AA29" s="1">
        <f t="shared" si="37"/>
        <v>5081</v>
      </c>
      <c r="AB29" s="13">
        <f t="shared" si="38"/>
        <v>12685</v>
      </c>
      <c r="AC29" s="14">
        <f t="shared" si="39"/>
        <v>17766</v>
      </c>
      <c r="AE29" s="3" t="s">
        <v>14</v>
      </c>
      <c r="AF29" s="2">
        <f t="shared" si="40"/>
        <v>4424.3465827852442</v>
      </c>
      <c r="AG29" s="2">
        <f t="shared" si="22"/>
        <v>6932.1011187975046</v>
      </c>
      <c r="AH29" s="2">
        <f t="shared" si="23"/>
        <v>9921.7551622418887</v>
      </c>
      <c r="AI29" s="2" t="str">
        <f t="shared" si="24"/>
        <v>N.A.</v>
      </c>
      <c r="AJ29" s="2" t="str">
        <f t="shared" si="25"/>
        <v>N.A.</v>
      </c>
      <c r="AK29" s="2">
        <f t="shared" si="26"/>
        <v>9122.1719457013569</v>
      </c>
      <c r="AL29" s="2" t="str">
        <f t="shared" si="27"/>
        <v>N.A.</v>
      </c>
      <c r="AM29" s="2">
        <f t="shared" si="28"/>
        <v>2139.0095846645368</v>
      </c>
      <c r="AN29" s="2">
        <f t="shared" si="29"/>
        <v>0</v>
      </c>
      <c r="AO29" s="2" t="str">
        <f t="shared" si="30"/>
        <v>N.A.</v>
      </c>
      <c r="AP29" s="15">
        <f t="shared" si="31"/>
        <v>5692.9423341861839</v>
      </c>
      <c r="AQ29" s="13">
        <f t="shared" si="32"/>
        <v>6928.2997240835621</v>
      </c>
      <c r="AR29" s="14">
        <f t="shared" si="33"/>
        <v>6574.9927952268372</v>
      </c>
    </row>
    <row r="30" spans="1:44" ht="15" customHeight="1" thickBot="1" x14ac:dyDescent="0.3">
      <c r="A30" s="3" t="s">
        <v>15</v>
      </c>
      <c r="B30" s="2"/>
      <c r="C30" s="2"/>
      <c r="D30" s="2">
        <v>240800</v>
      </c>
      <c r="E30" s="2"/>
      <c r="F30" s="2"/>
      <c r="G30" s="2"/>
      <c r="H30" s="2">
        <v>2201600</v>
      </c>
      <c r="I30" s="2"/>
      <c r="J30" s="2"/>
      <c r="K30" s="2"/>
      <c r="L30" s="1">
        <f t="shared" si="34"/>
        <v>2442400</v>
      </c>
      <c r="M30" s="13">
        <f t="shared" si="35"/>
        <v>0</v>
      </c>
      <c r="N30" s="14">
        <f t="shared" si="36"/>
        <v>2442400</v>
      </c>
      <c r="P30" s="3" t="s">
        <v>15</v>
      </c>
      <c r="Q30" s="2">
        <v>0</v>
      </c>
      <c r="R30" s="2">
        <v>0</v>
      </c>
      <c r="S30" s="2">
        <v>140</v>
      </c>
      <c r="T30" s="2">
        <v>0</v>
      </c>
      <c r="U30" s="2">
        <v>0</v>
      </c>
      <c r="V30" s="2">
        <v>0</v>
      </c>
      <c r="W30" s="2">
        <v>368</v>
      </c>
      <c r="X30" s="2">
        <v>0</v>
      </c>
      <c r="Y30" s="2">
        <v>0</v>
      </c>
      <c r="Z30" s="2">
        <v>0</v>
      </c>
      <c r="AA30" s="1">
        <f t="shared" si="37"/>
        <v>508</v>
      </c>
      <c r="AB30" s="13">
        <f t="shared" si="38"/>
        <v>0</v>
      </c>
      <c r="AC30" s="17">
        <f t="shared" si="39"/>
        <v>508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1720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5982.608695652174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4807.8740157480315</v>
      </c>
      <c r="AQ30" s="13" t="str">
        <f t="shared" si="32"/>
        <v>N.A.</v>
      </c>
      <c r="AR30" s="14">
        <f t="shared" si="33"/>
        <v>4807.8740157480315</v>
      </c>
    </row>
    <row r="31" spans="1:44" ht="15" customHeight="1" thickBot="1" x14ac:dyDescent="0.3">
      <c r="A31" s="4" t="s">
        <v>16</v>
      </c>
      <c r="B31" s="2">
        <v>28718544.999999996</v>
      </c>
      <c r="C31" s="2">
        <v>81895972</v>
      </c>
      <c r="D31" s="2">
        <v>25910999.999999996</v>
      </c>
      <c r="E31" s="2"/>
      <c r="F31" s="2">
        <v>5018319.9999999991</v>
      </c>
      <c r="G31" s="2">
        <v>6048000</v>
      </c>
      <c r="H31" s="2">
        <v>10941780.000000002</v>
      </c>
      <c r="I31" s="2">
        <v>669510</v>
      </c>
      <c r="J31" s="2">
        <v>0</v>
      </c>
      <c r="K31" s="2"/>
      <c r="L31" s="1">
        <f t="shared" ref="L31" si="41">B31+D31+F31+H31+J31</f>
        <v>70589645</v>
      </c>
      <c r="M31" s="13">
        <f t="shared" ref="M31" si="42">C31+E31+G31+I31+K31</f>
        <v>88613482</v>
      </c>
      <c r="N31" s="17">
        <f t="shared" ref="N31" si="43">L31+M31</f>
        <v>159203127</v>
      </c>
      <c r="P31" s="4" t="s">
        <v>16</v>
      </c>
      <c r="Q31" s="2">
        <v>5929</v>
      </c>
      <c r="R31" s="2">
        <v>11849</v>
      </c>
      <c r="S31" s="2">
        <v>3220</v>
      </c>
      <c r="T31" s="2">
        <v>0</v>
      </c>
      <c r="U31" s="2">
        <v>655</v>
      </c>
      <c r="V31" s="2">
        <v>663</v>
      </c>
      <c r="W31" s="2">
        <v>1700</v>
      </c>
      <c r="X31" s="2">
        <v>313</v>
      </c>
      <c r="Y31" s="2">
        <v>445</v>
      </c>
      <c r="Z31" s="2">
        <v>0</v>
      </c>
      <c r="AA31" s="1">
        <f t="shared" ref="AA31" si="44">Q31+S31+U31+W31+Y31</f>
        <v>11949</v>
      </c>
      <c r="AB31" s="13">
        <f t="shared" ref="AB31" si="45">R31+T31+V31+X31+Z31</f>
        <v>12825</v>
      </c>
      <c r="AC31" s="14">
        <f t="shared" ref="AC31" si="46">AA31+AB31</f>
        <v>24774</v>
      </c>
      <c r="AE31" s="4" t="s">
        <v>16</v>
      </c>
      <c r="AF31" s="2">
        <f t="shared" si="40"/>
        <v>4843.7417777028159</v>
      </c>
      <c r="AG31" s="2">
        <f t="shared" si="22"/>
        <v>6911.6357498523084</v>
      </c>
      <c r="AH31" s="2">
        <f t="shared" si="23"/>
        <v>8046.8944099378868</v>
      </c>
      <c r="AI31" s="2" t="str">
        <f t="shared" si="24"/>
        <v>N.A.</v>
      </c>
      <c r="AJ31" s="2">
        <f t="shared" si="25"/>
        <v>7661.5572519083953</v>
      </c>
      <c r="AK31" s="2">
        <f t="shared" si="26"/>
        <v>9122.1719457013569</v>
      </c>
      <c r="AL31" s="2">
        <f t="shared" si="27"/>
        <v>6436.3411764705897</v>
      </c>
      <c r="AM31" s="2">
        <f t="shared" si="28"/>
        <v>2139.0095846645368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5907.5776215582891</v>
      </c>
      <c r="AQ31" s="13">
        <f t="shared" ref="AQ31" si="48">IFERROR(M31/AB31, "N.A.")</f>
        <v>6909.433294346979</v>
      </c>
      <c r="AR31" s="14">
        <f t="shared" ref="AR31" si="49">IFERROR(N31/AC31, "N.A.")</f>
        <v>6426.2180915475901</v>
      </c>
    </row>
    <row r="32" spans="1:44" ht="15" customHeight="1" thickBot="1" x14ac:dyDescent="0.3">
      <c r="A32" s="5" t="s">
        <v>0</v>
      </c>
      <c r="B32" s="24">
        <f>B31+C31</f>
        <v>110614517</v>
      </c>
      <c r="C32" s="26"/>
      <c r="D32" s="24">
        <f>D31+E31</f>
        <v>25910999.999999996</v>
      </c>
      <c r="E32" s="26"/>
      <c r="F32" s="24">
        <f>F31+G31</f>
        <v>11066320</v>
      </c>
      <c r="G32" s="26"/>
      <c r="H32" s="24">
        <f>H31+I31</f>
        <v>11611290.000000002</v>
      </c>
      <c r="I32" s="26"/>
      <c r="J32" s="24">
        <f>J31+K31</f>
        <v>0</v>
      </c>
      <c r="K32" s="26"/>
      <c r="L32" s="24">
        <f>L31+M31</f>
        <v>159203127</v>
      </c>
      <c r="M32" s="25"/>
      <c r="N32" s="18">
        <f>B32+D32+F32+H32+J32</f>
        <v>159203127</v>
      </c>
      <c r="P32" s="5" t="s">
        <v>0</v>
      </c>
      <c r="Q32" s="24">
        <f>Q31+R31</f>
        <v>17778</v>
      </c>
      <c r="R32" s="26"/>
      <c r="S32" s="24">
        <f>S31+T31</f>
        <v>3220</v>
      </c>
      <c r="T32" s="26"/>
      <c r="U32" s="24">
        <f>U31+V31</f>
        <v>1318</v>
      </c>
      <c r="V32" s="26"/>
      <c r="W32" s="24">
        <f>W31+X31</f>
        <v>2013</v>
      </c>
      <c r="X32" s="26"/>
      <c r="Y32" s="24">
        <f>Y31+Z31</f>
        <v>445</v>
      </c>
      <c r="Z32" s="26"/>
      <c r="AA32" s="24">
        <f>AA31+AB31</f>
        <v>24774</v>
      </c>
      <c r="AB32" s="26"/>
      <c r="AC32" s="19">
        <f>Q32+S32+U32+W32+Y32</f>
        <v>24774</v>
      </c>
      <c r="AE32" s="5" t="s">
        <v>0</v>
      </c>
      <c r="AF32" s="27">
        <f>IFERROR(B32/Q32,"N.A.")</f>
        <v>6221.9888063899198</v>
      </c>
      <c r="AG32" s="28"/>
      <c r="AH32" s="27">
        <f>IFERROR(D32/S32,"N.A.")</f>
        <v>8046.8944099378868</v>
      </c>
      <c r="AI32" s="28"/>
      <c r="AJ32" s="27">
        <f>IFERROR(F32/U32,"N.A.")</f>
        <v>8396.2974203338399</v>
      </c>
      <c r="AK32" s="28"/>
      <c r="AL32" s="27">
        <f>IFERROR(H32/W32,"N.A.")</f>
        <v>5768.1520119225042</v>
      </c>
      <c r="AM32" s="28"/>
      <c r="AN32" s="27">
        <f>IFERROR(J32/Y32,"N.A.")</f>
        <v>0</v>
      </c>
      <c r="AO32" s="28"/>
      <c r="AP32" s="27">
        <f>IFERROR(L32/AA32,"N.A.")</f>
        <v>6426.2180915475901</v>
      </c>
      <c r="AQ32" s="28"/>
      <c r="AR32" s="16">
        <f>IFERROR(N32/AC32, "N.A.")</f>
        <v>6426.2180915475901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0</v>
      </c>
      <c r="E39" s="2"/>
      <c r="F39" s="2">
        <v>438600</v>
      </c>
      <c r="G39" s="2"/>
      <c r="H39" s="2">
        <v>9875865</v>
      </c>
      <c r="I39" s="2"/>
      <c r="J39" s="2"/>
      <c r="K39" s="2"/>
      <c r="L39" s="1">
        <f>B39+D39+F39+H39+J39</f>
        <v>10314465</v>
      </c>
      <c r="M39" s="13">
        <f>C39+E39+G39+I39+K39</f>
        <v>0</v>
      </c>
      <c r="N39" s="14">
        <f>L39+M39</f>
        <v>10314465</v>
      </c>
      <c r="P39" s="3" t="s">
        <v>12</v>
      </c>
      <c r="Q39" s="2">
        <v>0</v>
      </c>
      <c r="R39" s="2">
        <v>0</v>
      </c>
      <c r="S39" s="2">
        <v>228</v>
      </c>
      <c r="T39" s="2">
        <v>0</v>
      </c>
      <c r="U39" s="2">
        <v>255</v>
      </c>
      <c r="V39" s="2">
        <v>0</v>
      </c>
      <c r="W39" s="2">
        <v>2331</v>
      </c>
      <c r="X39" s="2">
        <v>0</v>
      </c>
      <c r="Y39" s="2">
        <v>0</v>
      </c>
      <c r="Z39" s="2">
        <v>0</v>
      </c>
      <c r="AA39" s="1">
        <f>Q39+S39+U39+W39+Y39</f>
        <v>2814</v>
      </c>
      <c r="AB39" s="13">
        <f>R39+T39+V39+X39+Z39</f>
        <v>0</v>
      </c>
      <c r="AC39" s="14">
        <f>AA39+AB39</f>
        <v>2814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>
        <f t="shared" ref="AH39:AH43" si="51">IFERROR(D39/S39, "N.A.")</f>
        <v>0</v>
      </c>
      <c r="AI39" s="2" t="str">
        <f t="shared" ref="AI39:AI43" si="52">IFERROR(E39/T39, "N.A.")</f>
        <v>N.A.</v>
      </c>
      <c r="AJ39" s="2">
        <f t="shared" ref="AJ39:AJ43" si="53">IFERROR(F39/U39, "N.A.")</f>
        <v>1720</v>
      </c>
      <c r="AK39" s="2" t="str">
        <f t="shared" ref="AK39:AK43" si="54">IFERROR(G39/V39, "N.A.")</f>
        <v>N.A.</v>
      </c>
      <c r="AL39" s="2">
        <f t="shared" ref="AL39:AL43" si="55">IFERROR(H39/W39, "N.A.")</f>
        <v>4236.7503217503217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3665.4104477611941</v>
      </c>
      <c r="AQ39" s="13" t="str">
        <f t="shared" ref="AQ39:AQ42" si="60">IFERROR(M39/AB39, "N.A.")</f>
        <v>N.A.</v>
      </c>
      <c r="AR39" s="14">
        <f t="shared" ref="AR39:AR42" si="61">IFERROR(N39/AC39, "N.A.")</f>
        <v>3665.4104477611941</v>
      </c>
    </row>
    <row r="40" spans="1:44" ht="15" customHeight="1" thickBot="1" x14ac:dyDescent="0.3">
      <c r="A40" s="3" t="s">
        <v>13</v>
      </c>
      <c r="B40" s="2">
        <v>5615155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5615155</v>
      </c>
      <c r="M40" s="13">
        <f t="shared" ref="M40:M42" si="63">C40+E40+G40+I40+K40</f>
        <v>0</v>
      </c>
      <c r="N40" s="14">
        <f t="shared" ref="N40:N42" si="64">L40+M40</f>
        <v>5615155</v>
      </c>
      <c r="P40" s="3" t="s">
        <v>13</v>
      </c>
      <c r="Q40" s="2">
        <v>2231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2231</v>
      </c>
      <c r="AB40" s="13">
        <f t="shared" ref="AB40:AB42" si="66">R40+T40+V40+X40+Z40</f>
        <v>0</v>
      </c>
      <c r="AC40" s="14">
        <f t="shared" ref="AC40:AC42" si="67">AA40+AB40</f>
        <v>2231</v>
      </c>
      <c r="AE40" s="3" t="s">
        <v>13</v>
      </c>
      <c r="AF40" s="2">
        <f t="shared" ref="AF40:AF43" si="68">IFERROR(B40/Q40, "N.A.")</f>
        <v>2516.8780815777677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2516.8780815777677</v>
      </c>
      <c r="AQ40" s="13" t="str">
        <f t="shared" si="60"/>
        <v>N.A.</v>
      </c>
      <c r="AR40" s="14">
        <f t="shared" si="61"/>
        <v>2516.8780815777677</v>
      </c>
    </row>
    <row r="41" spans="1:44" ht="15" customHeight="1" thickBot="1" x14ac:dyDescent="0.3">
      <c r="A41" s="3" t="s">
        <v>14</v>
      </c>
      <c r="B41" s="2">
        <v>15912340</v>
      </c>
      <c r="C41" s="2">
        <v>49715700.000000007</v>
      </c>
      <c r="D41" s="2">
        <v>7511000</v>
      </c>
      <c r="E41" s="2">
        <v>1644750</v>
      </c>
      <c r="F41" s="2"/>
      <c r="G41" s="2">
        <v>11200000</v>
      </c>
      <c r="H41" s="2"/>
      <c r="I41" s="2"/>
      <c r="J41" s="2"/>
      <c r="K41" s="2"/>
      <c r="L41" s="1">
        <f t="shared" si="62"/>
        <v>23423340</v>
      </c>
      <c r="M41" s="13">
        <f t="shared" si="63"/>
        <v>62560450.000000007</v>
      </c>
      <c r="N41" s="14">
        <f t="shared" si="64"/>
        <v>85983790</v>
      </c>
      <c r="P41" s="3" t="s">
        <v>14</v>
      </c>
      <c r="Q41" s="2">
        <v>2963</v>
      </c>
      <c r="R41" s="2">
        <v>9114</v>
      </c>
      <c r="S41" s="2">
        <v>611</v>
      </c>
      <c r="T41" s="2">
        <v>255</v>
      </c>
      <c r="U41" s="2">
        <v>0</v>
      </c>
      <c r="V41" s="2">
        <v>140</v>
      </c>
      <c r="W41" s="2">
        <v>0</v>
      </c>
      <c r="X41" s="2">
        <v>0</v>
      </c>
      <c r="Y41" s="2">
        <v>0</v>
      </c>
      <c r="Z41" s="2">
        <v>0</v>
      </c>
      <c r="AA41" s="1">
        <f t="shared" si="65"/>
        <v>3574</v>
      </c>
      <c r="AB41" s="13">
        <f t="shared" si="66"/>
        <v>9509</v>
      </c>
      <c r="AC41" s="14">
        <f t="shared" si="67"/>
        <v>13083</v>
      </c>
      <c r="AE41" s="3" t="s">
        <v>14</v>
      </c>
      <c r="AF41" s="2">
        <f t="shared" si="68"/>
        <v>5370.3476206547421</v>
      </c>
      <c r="AG41" s="2">
        <f t="shared" si="50"/>
        <v>5454.8716260697838</v>
      </c>
      <c r="AH41" s="2">
        <f t="shared" si="51"/>
        <v>12292.962356792144</v>
      </c>
      <c r="AI41" s="2">
        <f t="shared" si="52"/>
        <v>6450</v>
      </c>
      <c r="AJ41" s="2" t="str">
        <f t="shared" si="53"/>
        <v>N.A.</v>
      </c>
      <c r="AK41" s="2">
        <f t="shared" si="54"/>
        <v>80000</v>
      </c>
      <c r="AL41" s="2" t="str">
        <f t="shared" si="55"/>
        <v>N.A.</v>
      </c>
      <c r="AM41" s="2" t="str">
        <f t="shared" si="56"/>
        <v>N.A.</v>
      </c>
      <c r="AN41" s="2" t="str">
        <f t="shared" si="57"/>
        <v>N.A.</v>
      </c>
      <c r="AO41" s="2" t="str">
        <f t="shared" si="58"/>
        <v>N.A.</v>
      </c>
      <c r="AP41" s="15">
        <f t="shared" si="59"/>
        <v>6553.8164521544486</v>
      </c>
      <c r="AQ41" s="13">
        <f t="shared" si="60"/>
        <v>6579.0777158481451</v>
      </c>
      <c r="AR41" s="14">
        <f t="shared" si="61"/>
        <v>6572.1768707482997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21527494.999999996</v>
      </c>
      <c r="C43" s="2">
        <v>49715700.000000007</v>
      </c>
      <c r="D43" s="2">
        <v>7511000.0000000009</v>
      </c>
      <c r="E43" s="2">
        <v>1644750</v>
      </c>
      <c r="F43" s="2">
        <v>438600</v>
      </c>
      <c r="G43" s="2">
        <v>11200000</v>
      </c>
      <c r="H43" s="2">
        <v>9875865</v>
      </c>
      <c r="I43" s="2"/>
      <c r="J43" s="2"/>
      <c r="K43" s="2"/>
      <c r="L43" s="1">
        <f t="shared" ref="L43" si="69">B43+D43+F43+H43+J43</f>
        <v>39352960</v>
      </c>
      <c r="M43" s="13">
        <f t="shared" ref="M43" si="70">C43+E43+G43+I43+K43</f>
        <v>62560450.000000007</v>
      </c>
      <c r="N43" s="17">
        <f t="shared" ref="N43" si="71">L43+M43</f>
        <v>101913410</v>
      </c>
      <c r="P43" s="4" t="s">
        <v>16</v>
      </c>
      <c r="Q43" s="2">
        <v>5194</v>
      </c>
      <c r="R43" s="2">
        <v>9114</v>
      </c>
      <c r="S43" s="2">
        <v>839</v>
      </c>
      <c r="T43" s="2">
        <v>255</v>
      </c>
      <c r="U43" s="2">
        <v>255</v>
      </c>
      <c r="V43" s="2">
        <v>140</v>
      </c>
      <c r="W43" s="2">
        <v>2331</v>
      </c>
      <c r="X43" s="2">
        <v>0</v>
      </c>
      <c r="Y43" s="2">
        <v>0</v>
      </c>
      <c r="Z43" s="2">
        <v>0</v>
      </c>
      <c r="AA43" s="1">
        <f t="shared" ref="AA43" si="72">Q43+S43+U43+W43+Y43</f>
        <v>8619</v>
      </c>
      <c r="AB43" s="13">
        <f t="shared" ref="AB43" si="73">R43+T43+V43+X43+Z43</f>
        <v>9509</v>
      </c>
      <c r="AC43" s="17">
        <f t="shared" ref="AC43" si="74">AA43+AB43</f>
        <v>18128</v>
      </c>
      <c r="AE43" s="4" t="s">
        <v>16</v>
      </c>
      <c r="AF43" s="2">
        <f t="shared" si="68"/>
        <v>4144.6852137081241</v>
      </c>
      <c r="AG43" s="2">
        <f t="shared" si="50"/>
        <v>5454.8716260697838</v>
      </c>
      <c r="AH43" s="2">
        <f t="shared" si="51"/>
        <v>8952.3241954707992</v>
      </c>
      <c r="AI43" s="2">
        <f t="shared" si="52"/>
        <v>6450</v>
      </c>
      <c r="AJ43" s="2">
        <f t="shared" si="53"/>
        <v>1720</v>
      </c>
      <c r="AK43" s="2">
        <f t="shared" si="54"/>
        <v>80000</v>
      </c>
      <c r="AL43" s="2">
        <f t="shared" si="55"/>
        <v>4236.7503217503217</v>
      </c>
      <c r="AM43" s="2" t="str">
        <f t="shared" si="56"/>
        <v>N.A.</v>
      </c>
      <c r="AN43" s="2" t="str">
        <f t="shared" si="57"/>
        <v>N.A.</v>
      </c>
      <c r="AO43" s="2" t="str">
        <f t="shared" si="58"/>
        <v>N.A.</v>
      </c>
      <c r="AP43" s="15">
        <f t="shared" ref="AP43" si="75">IFERROR(L43/AA43, "N.A.")</f>
        <v>4565.8382642998031</v>
      </c>
      <c r="AQ43" s="13">
        <f t="shared" ref="AQ43" si="76">IFERROR(M43/AB43, "N.A.")</f>
        <v>6579.0777158481451</v>
      </c>
      <c r="AR43" s="14">
        <f t="shared" ref="AR43" si="77">IFERROR(N43/AC43, "N.A.")</f>
        <v>5621.878309796999</v>
      </c>
    </row>
    <row r="44" spans="1:44" ht="15" customHeight="1" thickBot="1" x14ac:dyDescent="0.3">
      <c r="A44" s="5" t="s">
        <v>0</v>
      </c>
      <c r="B44" s="24">
        <f>B43+C43</f>
        <v>71243195</v>
      </c>
      <c r="C44" s="26"/>
      <c r="D44" s="24">
        <f>D43+E43</f>
        <v>9155750</v>
      </c>
      <c r="E44" s="26"/>
      <c r="F44" s="24">
        <f>F43+G43</f>
        <v>11638600</v>
      </c>
      <c r="G44" s="26"/>
      <c r="H44" s="24">
        <f>H43+I43</f>
        <v>9875865</v>
      </c>
      <c r="I44" s="26"/>
      <c r="J44" s="24">
        <f>J43+K43</f>
        <v>0</v>
      </c>
      <c r="K44" s="26"/>
      <c r="L44" s="24">
        <f>L43+M43</f>
        <v>101913410</v>
      </c>
      <c r="M44" s="25"/>
      <c r="N44" s="18">
        <f>B44+D44+F44+H44+J44</f>
        <v>101913410</v>
      </c>
      <c r="P44" s="5" t="s">
        <v>0</v>
      </c>
      <c r="Q44" s="24">
        <f>Q43+R43</f>
        <v>14308</v>
      </c>
      <c r="R44" s="26"/>
      <c r="S44" s="24">
        <f>S43+T43</f>
        <v>1094</v>
      </c>
      <c r="T44" s="26"/>
      <c r="U44" s="24">
        <f>U43+V43</f>
        <v>395</v>
      </c>
      <c r="V44" s="26"/>
      <c r="W44" s="24">
        <f>W43+X43</f>
        <v>2331</v>
      </c>
      <c r="X44" s="26"/>
      <c r="Y44" s="24">
        <f>Y43+Z43</f>
        <v>0</v>
      </c>
      <c r="Z44" s="26"/>
      <c r="AA44" s="24">
        <f>AA43+AB43</f>
        <v>18128</v>
      </c>
      <c r="AB44" s="25"/>
      <c r="AC44" s="18">
        <f>Q44+S44+U44+W44+Y44</f>
        <v>18128</v>
      </c>
      <c r="AE44" s="5" t="s">
        <v>0</v>
      </c>
      <c r="AF44" s="27">
        <f>IFERROR(B44/Q44,"N.A.")</f>
        <v>4979.2560106234278</v>
      </c>
      <c r="AG44" s="28"/>
      <c r="AH44" s="27">
        <f>IFERROR(D44/S44,"N.A.")</f>
        <v>8369.0585009140759</v>
      </c>
      <c r="AI44" s="28"/>
      <c r="AJ44" s="27">
        <f>IFERROR(F44/U44,"N.A.")</f>
        <v>29464.810126582277</v>
      </c>
      <c r="AK44" s="28"/>
      <c r="AL44" s="27">
        <f>IFERROR(H44/W44,"N.A.")</f>
        <v>4236.7503217503217</v>
      </c>
      <c r="AM44" s="28"/>
      <c r="AN44" s="27" t="str">
        <f>IFERROR(J44/Y44,"N.A.")</f>
        <v>N.A.</v>
      </c>
      <c r="AO44" s="28"/>
      <c r="AP44" s="27">
        <f>IFERROR(L44/AA44,"N.A.")</f>
        <v>5621.878309796999</v>
      </c>
      <c r="AQ44" s="28"/>
      <c r="AR44" s="16">
        <f>IFERROR(N44/AC44, "N.A.")</f>
        <v>5621.878309796999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3447568</v>
      </c>
      <c r="C15" s="2"/>
      <c r="D15" s="2">
        <v>1659800</v>
      </c>
      <c r="E15" s="2"/>
      <c r="F15" s="2">
        <v>1038450</v>
      </c>
      <c r="G15" s="2"/>
      <c r="H15" s="2">
        <v>3208319.9999999995</v>
      </c>
      <c r="I15" s="2"/>
      <c r="J15" s="2">
        <v>0</v>
      </c>
      <c r="K15" s="2"/>
      <c r="L15" s="1">
        <f>B15+D15+F15+H15+J15</f>
        <v>9354138</v>
      </c>
      <c r="M15" s="13">
        <f>C15+E15+G15+I15+K15</f>
        <v>0</v>
      </c>
      <c r="N15" s="14">
        <f>L15+M15</f>
        <v>9354138</v>
      </c>
      <c r="P15" s="3" t="s">
        <v>12</v>
      </c>
      <c r="Q15" s="2">
        <v>1319</v>
      </c>
      <c r="R15" s="2">
        <v>0</v>
      </c>
      <c r="S15" s="2">
        <v>193</v>
      </c>
      <c r="T15" s="2">
        <v>0</v>
      </c>
      <c r="U15" s="2">
        <v>161</v>
      </c>
      <c r="V15" s="2">
        <v>0</v>
      </c>
      <c r="W15" s="2">
        <v>1223</v>
      </c>
      <c r="X15" s="2">
        <v>0</v>
      </c>
      <c r="Y15" s="2">
        <v>1158</v>
      </c>
      <c r="Z15" s="2">
        <v>0</v>
      </c>
      <c r="AA15" s="1">
        <f>Q15+S15+U15+W15+Y15</f>
        <v>4054</v>
      </c>
      <c r="AB15" s="13">
        <f>R15+T15+V15+X15+Z15</f>
        <v>0</v>
      </c>
      <c r="AC15" s="14">
        <f>AA15+AB15</f>
        <v>4054</v>
      </c>
      <c r="AE15" s="3" t="s">
        <v>12</v>
      </c>
      <c r="AF15" s="2">
        <f>IFERROR(B15/Q15, "N.A.")</f>
        <v>2613.7740712661107</v>
      </c>
      <c r="AG15" s="2" t="str">
        <f t="shared" ref="AG15:AR19" si="0">IFERROR(C15/R15, "N.A.")</f>
        <v>N.A.</v>
      </c>
      <c r="AH15" s="2">
        <f t="shared" si="0"/>
        <v>8600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2623.3197056418639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2307.384805130735</v>
      </c>
      <c r="AQ15" s="13" t="str">
        <f t="shared" si="0"/>
        <v>N.A.</v>
      </c>
      <c r="AR15" s="14">
        <f t="shared" si="0"/>
        <v>2307.384805130735</v>
      </c>
    </row>
    <row r="16" spans="1:44" ht="15" customHeight="1" thickBot="1" x14ac:dyDescent="0.3">
      <c r="A16" s="3" t="s">
        <v>13</v>
      </c>
      <c r="B16" s="2">
        <v>560505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560505</v>
      </c>
      <c r="M16" s="13">
        <f t="shared" si="1"/>
        <v>0</v>
      </c>
      <c r="N16" s="14">
        <f t="shared" ref="N16:N18" si="2">L16+M16</f>
        <v>560505</v>
      </c>
      <c r="P16" s="3" t="s">
        <v>13</v>
      </c>
      <c r="Q16" s="2">
        <v>354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354</v>
      </c>
      <c r="AB16" s="13">
        <f t="shared" si="3"/>
        <v>0</v>
      </c>
      <c r="AC16" s="14">
        <f t="shared" ref="AC16:AC18" si="4">AA16+AB16</f>
        <v>354</v>
      </c>
      <c r="AE16" s="3" t="s">
        <v>13</v>
      </c>
      <c r="AF16" s="2">
        <f t="shared" ref="AF16:AF19" si="5">IFERROR(B16/Q16, "N.A.")</f>
        <v>1583.3474576271187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1583.3474576271187</v>
      </c>
      <c r="AQ16" s="13" t="str">
        <f t="shared" si="0"/>
        <v>N.A.</v>
      </c>
      <c r="AR16" s="14">
        <f t="shared" si="0"/>
        <v>1583.3474576271187</v>
      </c>
    </row>
    <row r="17" spans="1:44" ht="15" customHeight="1" thickBot="1" x14ac:dyDescent="0.3">
      <c r="A17" s="3" t="s">
        <v>14</v>
      </c>
      <c r="B17" s="2">
        <v>3380740</v>
      </c>
      <c r="C17" s="2">
        <v>1775600.0000000002</v>
      </c>
      <c r="D17" s="2">
        <v>140875</v>
      </c>
      <c r="E17" s="2"/>
      <c r="F17" s="2"/>
      <c r="G17" s="2">
        <v>1659800</v>
      </c>
      <c r="H17" s="2"/>
      <c r="I17" s="2">
        <v>484610</v>
      </c>
      <c r="J17" s="2">
        <v>0</v>
      </c>
      <c r="K17" s="2"/>
      <c r="L17" s="1">
        <f t="shared" si="1"/>
        <v>3521615</v>
      </c>
      <c r="M17" s="13">
        <f t="shared" si="1"/>
        <v>3920010</v>
      </c>
      <c r="N17" s="14">
        <f t="shared" si="2"/>
        <v>7441625</v>
      </c>
      <c r="P17" s="3" t="s">
        <v>14</v>
      </c>
      <c r="Q17" s="2">
        <v>869</v>
      </c>
      <c r="R17" s="2">
        <v>579</v>
      </c>
      <c r="S17" s="2">
        <v>161</v>
      </c>
      <c r="T17" s="2">
        <v>0</v>
      </c>
      <c r="U17" s="2">
        <v>0</v>
      </c>
      <c r="V17" s="2">
        <v>193</v>
      </c>
      <c r="W17" s="2">
        <v>0</v>
      </c>
      <c r="X17" s="2">
        <v>515</v>
      </c>
      <c r="Y17" s="2">
        <v>515</v>
      </c>
      <c r="Z17" s="2">
        <v>0</v>
      </c>
      <c r="AA17" s="1">
        <f t="shared" si="3"/>
        <v>1545</v>
      </c>
      <c r="AB17" s="13">
        <f t="shared" si="3"/>
        <v>1287</v>
      </c>
      <c r="AC17" s="14">
        <f t="shared" si="4"/>
        <v>2832</v>
      </c>
      <c r="AE17" s="3" t="s">
        <v>14</v>
      </c>
      <c r="AF17" s="2">
        <f t="shared" si="5"/>
        <v>3890.3797468354433</v>
      </c>
      <c r="AG17" s="2">
        <f t="shared" si="0"/>
        <v>3066.666666666667</v>
      </c>
      <c r="AH17" s="2">
        <f t="shared" si="0"/>
        <v>875</v>
      </c>
      <c r="AI17" s="2" t="str">
        <f t="shared" si="0"/>
        <v>N.A.</v>
      </c>
      <c r="AJ17" s="2" t="str">
        <f t="shared" si="0"/>
        <v>N.A.</v>
      </c>
      <c r="AK17" s="2">
        <f t="shared" si="0"/>
        <v>8600</v>
      </c>
      <c r="AL17" s="2" t="str">
        <f t="shared" si="0"/>
        <v>N.A.</v>
      </c>
      <c r="AM17" s="2">
        <f t="shared" si="0"/>
        <v>940.99029126213588</v>
      </c>
      <c r="AN17" s="2">
        <f t="shared" si="0"/>
        <v>0</v>
      </c>
      <c r="AO17" s="2" t="str">
        <f t="shared" si="0"/>
        <v>N.A.</v>
      </c>
      <c r="AP17" s="15">
        <f t="shared" si="0"/>
        <v>2279.3624595469255</v>
      </c>
      <c r="AQ17" s="13">
        <f t="shared" si="0"/>
        <v>3045.8508158508157</v>
      </c>
      <c r="AR17" s="14">
        <f t="shared" si="0"/>
        <v>2627.692443502825</v>
      </c>
    </row>
    <row r="18" spans="1:44" ht="15" customHeight="1" thickBot="1" x14ac:dyDescent="0.3">
      <c r="A18" s="3" t="s">
        <v>15</v>
      </c>
      <c r="B18" s="2">
        <v>2606590</v>
      </c>
      <c r="C18" s="2">
        <v>829900</v>
      </c>
      <c r="D18" s="2">
        <v>579000</v>
      </c>
      <c r="E18" s="2"/>
      <c r="F18" s="2"/>
      <c r="G18" s="2">
        <v>644000</v>
      </c>
      <c r="H18" s="2">
        <v>2177900</v>
      </c>
      <c r="I18" s="2"/>
      <c r="J18" s="2">
        <v>0</v>
      </c>
      <c r="K18" s="2"/>
      <c r="L18" s="1">
        <f t="shared" si="1"/>
        <v>5363490</v>
      </c>
      <c r="M18" s="13">
        <f t="shared" si="1"/>
        <v>1473900</v>
      </c>
      <c r="N18" s="14">
        <f t="shared" si="2"/>
        <v>6837390</v>
      </c>
      <c r="P18" s="3" t="s">
        <v>15</v>
      </c>
      <c r="Q18" s="2">
        <v>966</v>
      </c>
      <c r="R18" s="2">
        <v>193</v>
      </c>
      <c r="S18" s="2">
        <v>193</v>
      </c>
      <c r="T18" s="2">
        <v>0</v>
      </c>
      <c r="U18" s="2">
        <v>0</v>
      </c>
      <c r="V18" s="2">
        <v>161</v>
      </c>
      <c r="W18" s="2">
        <v>837</v>
      </c>
      <c r="X18" s="2">
        <v>0</v>
      </c>
      <c r="Y18" s="2">
        <v>322</v>
      </c>
      <c r="Z18" s="2">
        <v>0</v>
      </c>
      <c r="AA18" s="1">
        <f t="shared" si="3"/>
        <v>2318</v>
      </c>
      <c r="AB18" s="13">
        <f t="shared" si="3"/>
        <v>354</v>
      </c>
      <c r="AC18" s="17">
        <f t="shared" si="4"/>
        <v>2672</v>
      </c>
      <c r="AE18" s="3" t="s">
        <v>15</v>
      </c>
      <c r="AF18" s="2">
        <f t="shared" si="5"/>
        <v>2698.3333333333335</v>
      </c>
      <c r="AG18" s="2">
        <f t="shared" si="0"/>
        <v>4300</v>
      </c>
      <c r="AH18" s="2">
        <f t="shared" si="0"/>
        <v>3000</v>
      </c>
      <c r="AI18" s="2" t="str">
        <f t="shared" si="0"/>
        <v>N.A.</v>
      </c>
      <c r="AJ18" s="2" t="str">
        <f t="shared" si="0"/>
        <v>N.A.</v>
      </c>
      <c r="AK18" s="2">
        <f t="shared" si="0"/>
        <v>4000</v>
      </c>
      <c r="AL18" s="2">
        <f t="shared" si="0"/>
        <v>2602.0310633213858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2313.8438308886971</v>
      </c>
      <c r="AQ18" s="13">
        <f t="shared" si="0"/>
        <v>4163.5593220338988</v>
      </c>
      <c r="AR18" s="14">
        <f t="shared" si="0"/>
        <v>2558.9034431137725</v>
      </c>
    </row>
    <row r="19" spans="1:44" ht="15" customHeight="1" thickBot="1" x14ac:dyDescent="0.3">
      <c r="A19" s="4" t="s">
        <v>16</v>
      </c>
      <c r="B19" s="2">
        <v>9995403</v>
      </c>
      <c r="C19" s="2">
        <v>2605500</v>
      </c>
      <c r="D19" s="2">
        <v>2379674.9999999995</v>
      </c>
      <c r="E19" s="2"/>
      <c r="F19" s="2">
        <v>1038450</v>
      </c>
      <c r="G19" s="2">
        <v>2303800</v>
      </c>
      <c r="H19" s="2">
        <v>5386220</v>
      </c>
      <c r="I19" s="2">
        <v>484610</v>
      </c>
      <c r="J19" s="2">
        <v>0</v>
      </c>
      <c r="K19" s="2"/>
      <c r="L19" s="1">
        <f t="shared" ref="L19" si="6">B19+D19+F19+H19+J19</f>
        <v>18799748</v>
      </c>
      <c r="M19" s="13">
        <f t="shared" ref="M19" si="7">C19+E19+G19+I19+K19</f>
        <v>5393910</v>
      </c>
      <c r="N19" s="17">
        <f t="shared" ref="N19" si="8">L19+M19</f>
        <v>24193658</v>
      </c>
      <c r="P19" s="4" t="s">
        <v>16</v>
      </c>
      <c r="Q19" s="2">
        <v>3508</v>
      </c>
      <c r="R19" s="2">
        <v>772</v>
      </c>
      <c r="S19" s="2">
        <v>547</v>
      </c>
      <c r="T19" s="2">
        <v>0</v>
      </c>
      <c r="U19" s="2">
        <v>161</v>
      </c>
      <c r="V19" s="2">
        <v>354</v>
      </c>
      <c r="W19" s="2">
        <v>2060</v>
      </c>
      <c r="X19" s="2">
        <v>515</v>
      </c>
      <c r="Y19" s="2">
        <v>1995</v>
      </c>
      <c r="Z19" s="2">
        <v>0</v>
      </c>
      <c r="AA19" s="1">
        <f t="shared" ref="AA19" si="9">Q19+S19+U19+W19+Y19</f>
        <v>8271</v>
      </c>
      <c r="AB19" s="13">
        <f t="shared" ref="AB19" si="10">R19+T19+V19+X19+Z19</f>
        <v>1641</v>
      </c>
      <c r="AC19" s="14">
        <f t="shared" ref="AC19" si="11">AA19+AB19</f>
        <v>9912</v>
      </c>
      <c r="AE19" s="4" t="s">
        <v>16</v>
      </c>
      <c r="AF19" s="2">
        <f t="shared" si="5"/>
        <v>2849.3167046750286</v>
      </c>
      <c r="AG19" s="2">
        <f t="shared" si="0"/>
        <v>3375</v>
      </c>
      <c r="AH19" s="2">
        <f t="shared" si="0"/>
        <v>4350.4113345521018</v>
      </c>
      <c r="AI19" s="2" t="str">
        <f t="shared" si="0"/>
        <v>N.A.</v>
      </c>
      <c r="AJ19" s="2">
        <f t="shared" si="0"/>
        <v>6450</v>
      </c>
      <c r="AK19" s="2">
        <f t="shared" si="0"/>
        <v>6507.9096045197739</v>
      </c>
      <c r="AL19" s="2">
        <f t="shared" si="0"/>
        <v>2614.6699029126212</v>
      </c>
      <c r="AM19" s="2">
        <f t="shared" si="0"/>
        <v>940.99029126213588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2272.9715874743079</v>
      </c>
      <c r="AQ19" s="13">
        <f t="shared" ref="AQ19" si="13">IFERROR(M19/AB19, "N.A.")</f>
        <v>3286.9652650822668</v>
      </c>
      <c r="AR19" s="14">
        <f t="shared" ref="AR19" si="14">IFERROR(N19/AC19, "N.A.")</f>
        <v>2440.8452380952381</v>
      </c>
    </row>
    <row r="20" spans="1:44" ht="15" customHeight="1" thickBot="1" x14ac:dyDescent="0.3">
      <c r="A20" s="5" t="s">
        <v>0</v>
      </c>
      <c r="B20" s="24">
        <f>B19+C19</f>
        <v>12600903</v>
      </c>
      <c r="C20" s="26"/>
      <c r="D20" s="24">
        <f>D19+E19</f>
        <v>2379674.9999999995</v>
      </c>
      <c r="E20" s="26"/>
      <c r="F20" s="24">
        <f>F19+G19</f>
        <v>3342250</v>
      </c>
      <c r="G20" s="26"/>
      <c r="H20" s="24">
        <f>H19+I19</f>
        <v>5870830</v>
      </c>
      <c r="I20" s="26"/>
      <c r="J20" s="24">
        <f>J19+K19</f>
        <v>0</v>
      </c>
      <c r="K20" s="26"/>
      <c r="L20" s="24">
        <f>L19+M19</f>
        <v>24193658</v>
      </c>
      <c r="M20" s="25"/>
      <c r="N20" s="18">
        <f>B20+D20+F20+H20+J20</f>
        <v>24193658</v>
      </c>
      <c r="P20" s="5" t="s">
        <v>0</v>
      </c>
      <c r="Q20" s="24">
        <f>Q19+R19</f>
        <v>4280</v>
      </c>
      <c r="R20" s="26"/>
      <c r="S20" s="24">
        <f>S19+T19</f>
        <v>547</v>
      </c>
      <c r="T20" s="26"/>
      <c r="U20" s="24">
        <f>U19+V19</f>
        <v>515</v>
      </c>
      <c r="V20" s="26"/>
      <c r="W20" s="24">
        <f>W19+X19</f>
        <v>2575</v>
      </c>
      <c r="X20" s="26"/>
      <c r="Y20" s="24">
        <f>Y19+Z19</f>
        <v>1995</v>
      </c>
      <c r="Z20" s="26"/>
      <c r="AA20" s="24">
        <f>AA19+AB19</f>
        <v>9912</v>
      </c>
      <c r="AB20" s="26"/>
      <c r="AC20" s="19">
        <f>Q20+S20+U20+W20+Y20</f>
        <v>9912</v>
      </c>
      <c r="AE20" s="5" t="s">
        <v>0</v>
      </c>
      <c r="AF20" s="27">
        <f>IFERROR(B20/Q20,"N.A.")</f>
        <v>2944.1362149532711</v>
      </c>
      <c r="AG20" s="28"/>
      <c r="AH20" s="27">
        <f>IFERROR(D20/S20,"N.A.")</f>
        <v>4350.4113345521018</v>
      </c>
      <c r="AI20" s="28"/>
      <c r="AJ20" s="27">
        <f>IFERROR(F20/U20,"N.A.")</f>
        <v>6489.8058252427181</v>
      </c>
      <c r="AK20" s="28"/>
      <c r="AL20" s="27">
        <f>IFERROR(H20/W20,"N.A.")</f>
        <v>2279.9339805825243</v>
      </c>
      <c r="AM20" s="28"/>
      <c r="AN20" s="27">
        <f>IFERROR(J20/Y20,"N.A.")</f>
        <v>0</v>
      </c>
      <c r="AO20" s="28"/>
      <c r="AP20" s="27">
        <f>IFERROR(L20/AA20,"N.A.")</f>
        <v>2440.8452380952381</v>
      </c>
      <c r="AQ20" s="28"/>
      <c r="AR20" s="16">
        <f>IFERROR(N20/AC20, "N.A.")</f>
        <v>2440.8452380952381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3447568</v>
      </c>
      <c r="C27" s="2"/>
      <c r="D27" s="2">
        <v>1659800</v>
      </c>
      <c r="E27" s="2"/>
      <c r="F27" s="2">
        <v>1038450</v>
      </c>
      <c r="G27" s="2"/>
      <c r="H27" s="2">
        <v>1744080</v>
      </c>
      <c r="I27" s="2"/>
      <c r="J27" s="2">
        <v>0</v>
      </c>
      <c r="K27" s="2"/>
      <c r="L27" s="1">
        <f>B27+D27+F27+H27+J27</f>
        <v>7889898</v>
      </c>
      <c r="M27" s="13">
        <f>C27+E27+G27+I27+K27</f>
        <v>0</v>
      </c>
      <c r="N27" s="14">
        <f>L27+M27</f>
        <v>7889898</v>
      </c>
      <c r="P27" s="3" t="s">
        <v>12</v>
      </c>
      <c r="Q27" s="2">
        <v>1319</v>
      </c>
      <c r="R27" s="2">
        <v>0</v>
      </c>
      <c r="S27" s="2">
        <v>193</v>
      </c>
      <c r="T27" s="2">
        <v>0</v>
      </c>
      <c r="U27" s="2">
        <v>161</v>
      </c>
      <c r="V27" s="2">
        <v>0</v>
      </c>
      <c r="W27" s="2">
        <v>354</v>
      </c>
      <c r="X27" s="2">
        <v>0</v>
      </c>
      <c r="Y27" s="2">
        <v>579</v>
      </c>
      <c r="Z27" s="2">
        <v>0</v>
      </c>
      <c r="AA27" s="1">
        <f t="shared" ref="AA27" si="15">Q27+S27+U27+W27+Y27</f>
        <v>2606</v>
      </c>
      <c r="AB27" s="13">
        <f t="shared" ref="AB27" si="16">R27+T27+V27+X27+Z27</f>
        <v>0</v>
      </c>
      <c r="AC27" s="14">
        <f>AA27+AB27</f>
        <v>2606</v>
      </c>
      <c r="AE27" s="3" t="s">
        <v>12</v>
      </c>
      <c r="AF27" s="2">
        <f>IFERROR(B27/Q27, "N.A.")</f>
        <v>2613.7740712661107</v>
      </c>
      <c r="AG27" s="2" t="str">
        <f t="shared" ref="AG27:AR31" si="17">IFERROR(C27/R27, "N.A.")</f>
        <v>N.A.</v>
      </c>
      <c r="AH27" s="2">
        <f t="shared" si="17"/>
        <v>8600</v>
      </c>
      <c r="AI27" s="2" t="str">
        <f t="shared" si="17"/>
        <v>N.A.</v>
      </c>
      <c r="AJ27" s="2">
        <f t="shared" si="17"/>
        <v>6450</v>
      </c>
      <c r="AK27" s="2" t="str">
        <f t="shared" si="17"/>
        <v>N.A.</v>
      </c>
      <c r="AL27" s="2">
        <f t="shared" si="17"/>
        <v>4926.7796610169489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3027.5894090560246</v>
      </c>
      <c r="AQ27" s="13" t="str">
        <f t="shared" si="17"/>
        <v>N.A.</v>
      </c>
      <c r="AR27" s="14">
        <f t="shared" si="17"/>
        <v>3027.5894090560246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2605880</v>
      </c>
      <c r="C29" s="2">
        <v>617600</v>
      </c>
      <c r="D29" s="2"/>
      <c r="E29" s="2"/>
      <c r="F29" s="2"/>
      <c r="G29" s="2"/>
      <c r="H29" s="2"/>
      <c r="I29" s="2">
        <v>484610</v>
      </c>
      <c r="J29" s="2">
        <v>0</v>
      </c>
      <c r="K29" s="2"/>
      <c r="L29" s="1">
        <f t="shared" si="18"/>
        <v>2605880</v>
      </c>
      <c r="M29" s="13">
        <f t="shared" si="18"/>
        <v>1102210</v>
      </c>
      <c r="N29" s="14">
        <f t="shared" si="19"/>
        <v>3708090</v>
      </c>
      <c r="P29" s="3" t="s">
        <v>14</v>
      </c>
      <c r="Q29" s="2">
        <v>515</v>
      </c>
      <c r="R29" s="2">
        <v>193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354</v>
      </c>
      <c r="Y29" s="2">
        <v>193</v>
      </c>
      <c r="Z29" s="2">
        <v>0</v>
      </c>
      <c r="AA29" s="1">
        <f t="shared" si="20"/>
        <v>708</v>
      </c>
      <c r="AB29" s="13">
        <f t="shared" si="21"/>
        <v>547</v>
      </c>
      <c r="AC29" s="14">
        <f t="shared" si="22"/>
        <v>1255</v>
      </c>
      <c r="AE29" s="3" t="s">
        <v>14</v>
      </c>
      <c r="AF29" s="2">
        <f t="shared" si="23"/>
        <v>5059.961165048544</v>
      </c>
      <c r="AG29" s="2">
        <f t="shared" si="17"/>
        <v>3200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1368.9548022598869</v>
      </c>
      <c r="AN29" s="2">
        <f t="shared" si="17"/>
        <v>0</v>
      </c>
      <c r="AO29" s="2" t="str">
        <f t="shared" si="17"/>
        <v>N.A.</v>
      </c>
      <c r="AP29" s="15">
        <f t="shared" si="17"/>
        <v>3680.6214689265535</v>
      </c>
      <c r="AQ29" s="13">
        <f t="shared" si="17"/>
        <v>2015.0091407678244</v>
      </c>
      <c r="AR29" s="14">
        <f t="shared" si="17"/>
        <v>2954.6533864541834</v>
      </c>
    </row>
    <row r="30" spans="1:44" ht="15" customHeight="1" thickBot="1" x14ac:dyDescent="0.3">
      <c r="A30" s="3" t="s">
        <v>15</v>
      </c>
      <c r="B30" s="2">
        <v>2606590</v>
      </c>
      <c r="C30" s="2"/>
      <c r="D30" s="2">
        <v>579000</v>
      </c>
      <c r="E30" s="2"/>
      <c r="F30" s="2"/>
      <c r="G30" s="2">
        <v>644000</v>
      </c>
      <c r="H30" s="2">
        <v>2177900</v>
      </c>
      <c r="I30" s="2"/>
      <c r="J30" s="2">
        <v>0</v>
      </c>
      <c r="K30" s="2"/>
      <c r="L30" s="1">
        <f t="shared" si="18"/>
        <v>5363490</v>
      </c>
      <c r="M30" s="13">
        <f t="shared" si="18"/>
        <v>644000</v>
      </c>
      <c r="N30" s="14">
        <f t="shared" si="19"/>
        <v>6007490</v>
      </c>
      <c r="P30" s="3" t="s">
        <v>15</v>
      </c>
      <c r="Q30" s="2">
        <v>966</v>
      </c>
      <c r="R30" s="2">
        <v>0</v>
      </c>
      <c r="S30" s="2">
        <v>193</v>
      </c>
      <c r="T30" s="2">
        <v>0</v>
      </c>
      <c r="U30" s="2">
        <v>0</v>
      </c>
      <c r="V30" s="2">
        <v>161</v>
      </c>
      <c r="W30" s="2">
        <v>837</v>
      </c>
      <c r="X30" s="2">
        <v>0</v>
      </c>
      <c r="Y30" s="2">
        <v>161</v>
      </c>
      <c r="Z30" s="2">
        <v>0</v>
      </c>
      <c r="AA30" s="1">
        <f t="shared" si="20"/>
        <v>2157</v>
      </c>
      <c r="AB30" s="13">
        <f t="shared" si="21"/>
        <v>161</v>
      </c>
      <c r="AC30" s="17">
        <f t="shared" si="22"/>
        <v>2318</v>
      </c>
      <c r="AE30" s="3" t="s">
        <v>15</v>
      </c>
      <c r="AF30" s="2">
        <f t="shared" si="23"/>
        <v>2698.3333333333335</v>
      </c>
      <c r="AG30" s="2" t="str">
        <f t="shared" si="17"/>
        <v>N.A.</v>
      </c>
      <c r="AH30" s="2">
        <f t="shared" si="17"/>
        <v>3000</v>
      </c>
      <c r="AI30" s="2" t="str">
        <f t="shared" si="17"/>
        <v>N.A.</v>
      </c>
      <c r="AJ30" s="2" t="str">
        <f t="shared" si="17"/>
        <v>N.A.</v>
      </c>
      <c r="AK30" s="2">
        <f t="shared" si="17"/>
        <v>4000</v>
      </c>
      <c r="AL30" s="2">
        <f t="shared" si="17"/>
        <v>2602.0310633213858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2486.5507649513211</v>
      </c>
      <c r="AQ30" s="13">
        <f t="shared" si="17"/>
        <v>4000</v>
      </c>
      <c r="AR30" s="14">
        <f t="shared" si="17"/>
        <v>2591.6695427092322</v>
      </c>
    </row>
    <row r="31" spans="1:44" ht="15" customHeight="1" thickBot="1" x14ac:dyDescent="0.3">
      <c r="A31" s="4" t="s">
        <v>16</v>
      </c>
      <c r="B31" s="2">
        <v>8660038</v>
      </c>
      <c r="C31" s="2">
        <v>617600</v>
      </c>
      <c r="D31" s="2">
        <v>2238800</v>
      </c>
      <c r="E31" s="2"/>
      <c r="F31" s="2">
        <v>1038450</v>
      </c>
      <c r="G31" s="2">
        <v>644000</v>
      </c>
      <c r="H31" s="2">
        <v>3921980</v>
      </c>
      <c r="I31" s="2">
        <v>484610</v>
      </c>
      <c r="J31" s="2">
        <v>0</v>
      </c>
      <c r="K31" s="2"/>
      <c r="L31" s="1">
        <f t="shared" ref="L31" si="24">B31+D31+F31+H31+J31</f>
        <v>15859268</v>
      </c>
      <c r="M31" s="13">
        <f t="shared" ref="M31" si="25">C31+E31+G31+I31+K31</f>
        <v>1746210</v>
      </c>
      <c r="N31" s="17">
        <f t="shared" ref="N31" si="26">L31+M31</f>
        <v>17605478</v>
      </c>
      <c r="P31" s="4" t="s">
        <v>16</v>
      </c>
      <c r="Q31" s="2">
        <v>2800</v>
      </c>
      <c r="R31" s="2">
        <v>193</v>
      </c>
      <c r="S31" s="2">
        <v>386</v>
      </c>
      <c r="T31" s="2">
        <v>0</v>
      </c>
      <c r="U31" s="2">
        <v>161</v>
      </c>
      <c r="V31" s="2">
        <v>161</v>
      </c>
      <c r="W31" s="2">
        <v>1191</v>
      </c>
      <c r="X31" s="2">
        <v>354</v>
      </c>
      <c r="Y31" s="2">
        <v>933</v>
      </c>
      <c r="Z31" s="2">
        <v>0</v>
      </c>
      <c r="AA31" s="1">
        <f t="shared" ref="AA31" si="27">Q31+S31+U31+W31+Y31</f>
        <v>5471</v>
      </c>
      <c r="AB31" s="13">
        <f t="shared" ref="AB31" si="28">R31+T31+V31+X31+Z31</f>
        <v>708</v>
      </c>
      <c r="AC31" s="14">
        <f t="shared" ref="AC31" si="29">AA31+AB31</f>
        <v>6179</v>
      </c>
      <c r="AE31" s="4" t="s">
        <v>16</v>
      </c>
      <c r="AF31" s="2">
        <f t="shared" si="23"/>
        <v>3092.8707142857143</v>
      </c>
      <c r="AG31" s="2">
        <f t="shared" si="17"/>
        <v>3200</v>
      </c>
      <c r="AH31" s="2">
        <f t="shared" si="17"/>
        <v>5800</v>
      </c>
      <c r="AI31" s="2" t="str">
        <f t="shared" si="17"/>
        <v>N.A.</v>
      </c>
      <c r="AJ31" s="2">
        <f t="shared" si="17"/>
        <v>6450</v>
      </c>
      <c r="AK31" s="2">
        <f t="shared" si="17"/>
        <v>4000</v>
      </c>
      <c r="AL31" s="2">
        <f t="shared" si="17"/>
        <v>3293.0142737195633</v>
      </c>
      <c r="AM31" s="2">
        <f t="shared" si="17"/>
        <v>1368.9548022598869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2898.7877901663314</v>
      </c>
      <c r="AQ31" s="13">
        <f t="shared" ref="AQ31" si="31">IFERROR(M31/AB31, "N.A.")</f>
        <v>2466.398305084746</v>
      </c>
      <c r="AR31" s="14">
        <f t="shared" ref="AR31" si="32">IFERROR(N31/AC31, "N.A.")</f>
        <v>2849.243890597184</v>
      </c>
    </row>
    <row r="32" spans="1:44" ht="15" customHeight="1" thickBot="1" x14ac:dyDescent="0.3">
      <c r="A32" s="5" t="s">
        <v>0</v>
      </c>
      <c r="B32" s="24">
        <f>B31+C31</f>
        <v>9277638</v>
      </c>
      <c r="C32" s="26"/>
      <c r="D32" s="24">
        <f>D31+E31</f>
        <v>2238800</v>
      </c>
      <c r="E32" s="26"/>
      <c r="F32" s="24">
        <f>F31+G31</f>
        <v>1682450</v>
      </c>
      <c r="G32" s="26"/>
      <c r="H32" s="24">
        <f>H31+I31</f>
        <v>4406590</v>
      </c>
      <c r="I32" s="26"/>
      <c r="J32" s="24">
        <f>J31+K31</f>
        <v>0</v>
      </c>
      <c r="K32" s="26"/>
      <c r="L32" s="24">
        <f>L31+M31</f>
        <v>17605478</v>
      </c>
      <c r="M32" s="25"/>
      <c r="N32" s="18">
        <f>B32+D32+F32+H32+J32</f>
        <v>17605478</v>
      </c>
      <c r="P32" s="5" t="s">
        <v>0</v>
      </c>
      <c r="Q32" s="24">
        <f>Q31+R31</f>
        <v>2993</v>
      </c>
      <c r="R32" s="26"/>
      <c r="S32" s="24">
        <f>S31+T31</f>
        <v>386</v>
      </c>
      <c r="T32" s="26"/>
      <c r="U32" s="24">
        <f>U31+V31</f>
        <v>322</v>
      </c>
      <c r="V32" s="26"/>
      <c r="W32" s="24">
        <f>W31+X31</f>
        <v>1545</v>
      </c>
      <c r="X32" s="26"/>
      <c r="Y32" s="24">
        <f>Y31+Z31</f>
        <v>933</v>
      </c>
      <c r="Z32" s="26"/>
      <c r="AA32" s="24">
        <f>AA31+AB31</f>
        <v>6179</v>
      </c>
      <c r="AB32" s="26"/>
      <c r="AC32" s="19">
        <f>Q32+S32+U32+W32+Y32</f>
        <v>6179</v>
      </c>
      <c r="AE32" s="5" t="s">
        <v>0</v>
      </c>
      <c r="AF32" s="27">
        <f>IFERROR(B32/Q32,"N.A.")</f>
        <v>3099.778817240227</v>
      </c>
      <c r="AG32" s="28"/>
      <c r="AH32" s="27">
        <f>IFERROR(D32/S32,"N.A.")</f>
        <v>5800</v>
      </c>
      <c r="AI32" s="28"/>
      <c r="AJ32" s="27">
        <f>IFERROR(F32/U32,"N.A.")</f>
        <v>5225</v>
      </c>
      <c r="AK32" s="28"/>
      <c r="AL32" s="27">
        <f>IFERROR(H32/W32,"N.A.")</f>
        <v>2852.1618122977347</v>
      </c>
      <c r="AM32" s="28"/>
      <c r="AN32" s="27">
        <f>IFERROR(J32/Y32,"N.A.")</f>
        <v>0</v>
      </c>
      <c r="AO32" s="28"/>
      <c r="AP32" s="27">
        <f>IFERROR(L32/AA32,"N.A.")</f>
        <v>2849.243890597184</v>
      </c>
      <c r="AQ32" s="28"/>
      <c r="AR32" s="16">
        <f>IFERROR(N32/AC32, "N.A.")</f>
        <v>2849.243890597184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1464240</v>
      </c>
      <c r="I39" s="2"/>
      <c r="J39" s="2">
        <v>0</v>
      </c>
      <c r="K39" s="2"/>
      <c r="L39" s="1">
        <f>B39+D39+F39+H39+J39</f>
        <v>1464240</v>
      </c>
      <c r="M39" s="13">
        <f>C39+E39+G39+I39+K39</f>
        <v>0</v>
      </c>
      <c r="N39" s="14">
        <f>L39+M39</f>
        <v>1464240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869</v>
      </c>
      <c r="X39" s="2">
        <v>0</v>
      </c>
      <c r="Y39" s="2">
        <v>579</v>
      </c>
      <c r="Z39" s="2">
        <v>0</v>
      </c>
      <c r="AA39" s="1">
        <f>Q39+S39+U39+W39+Y39</f>
        <v>1448</v>
      </c>
      <c r="AB39" s="13">
        <f>R39+T39+V39+X39+Z39</f>
        <v>0</v>
      </c>
      <c r="AC39" s="14">
        <f>AA39+AB39</f>
        <v>1448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1684.9712313003452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1011.2154696132596</v>
      </c>
      <c r="AQ39" s="13" t="str">
        <f t="shared" si="33"/>
        <v>N.A.</v>
      </c>
      <c r="AR39" s="14">
        <f t="shared" si="33"/>
        <v>1011.2154696132596</v>
      </c>
    </row>
    <row r="40" spans="1:44" ht="15" customHeight="1" thickBot="1" x14ac:dyDescent="0.3">
      <c r="A40" s="3" t="s">
        <v>13</v>
      </c>
      <c r="B40" s="2">
        <v>560505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560505</v>
      </c>
      <c r="M40" s="13">
        <f t="shared" si="34"/>
        <v>0</v>
      </c>
      <c r="N40" s="14">
        <f t="shared" ref="N40:N42" si="35">L40+M40</f>
        <v>560505</v>
      </c>
      <c r="P40" s="3" t="s">
        <v>13</v>
      </c>
      <c r="Q40" s="2">
        <v>354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354</v>
      </c>
      <c r="AB40" s="13">
        <f t="shared" si="36"/>
        <v>0</v>
      </c>
      <c r="AC40" s="14">
        <f t="shared" ref="AC40:AC42" si="37">AA40+AB40</f>
        <v>354</v>
      </c>
      <c r="AE40" s="3" t="s">
        <v>13</v>
      </c>
      <c r="AF40" s="2">
        <f t="shared" ref="AF40:AF43" si="38">IFERROR(B40/Q40, "N.A.")</f>
        <v>1583.3474576271187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1583.3474576271187</v>
      </c>
      <c r="AQ40" s="13" t="str">
        <f t="shared" si="33"/>
        <v>N.A.</v>
      </c>
      <c r="AR40" s="14">
        <f t="shared" si="33"/>
        <v>1583.3474576271187</v>
      </c>
    </row>
    <row r="41" spans="1:44" ht="15" customHeight="1" thickBot="1" x14ac:dyDescent="0.3">
      <c r="A41" s="3" t="s">
        <v>14</v>
      </c>
      <c r="B41" s="2">
        <v>774860</v>
      </c>
      <c r="C41" s="2">
        <v>1158000</v>
      </c>
      <c r="D41" s="2">
        <v>140875</v>
      </c>
      <c r="E41" s="2"/>
      <c r="F41" s="2"/>
      <c r="G41" s="2">
        <v>1659800</v>
      </c>
      <c r="H41" s="2"/>
      <c r="I41" s="2">
        <v>0</v>
      </c>
      <c r="J41" s="2">
        <v>0</v>
      </c>
      <c r="K41" s="2"/>
      <c r="L41" s="1">
        <f t="shared" si="34"/>
        <v>915735</v>
      </c>
      <c r="M41" s="13">
        <f t="shared" si="34"/>
        <v>2817800</v>
      </c>
      <c r="N41" s="14">
        <f t="shared" si="35"/>
        <v>3733535</v>
      </c>
      <c r="P41" s="3" t="s">
        <v>14</v>
      </c>
      <c r="Q41" s="2">
        <v>354</v>
      </c>
      <c r="R41" s="2">
        <v>386</v>
      </c>
      <c r="S41" s="2">
        <v>161</v>
      </c>
      <c r="T41" s="2">
        <v>0</v>
      </c>
      <c r="U41" s="2">
        <v>0</v>
      </c>
      <c r="V41" s="2">
        <v>193</v>
      </c>
      <c r="W41" s="2">
        <v>0</v>
      </c>
      <c r="X41" s="2">
        <v>161</v>
      </c>
      <c r="Y41" s="2">
        <v>322</v>
      </c>
      <c r="Z41" s="2">
        <v>0</v>
      </c>
      <c r="AA41" s="1">
        <f t="shared" si="36"/>
        <v>837</v>
      </c>
      <c r="AB41" s="13">
        <f t="shared" si="36"/>
        <v>740</v>
      </c>
      <c r="AC41" s="14">
        <f t="shared" si="37"/>
        <v>1577</v>
      </c>
      <c r="AE41" s="3" t="s">
        <v>14</v>
      </c>
      <c r="AF41" s="2">
        <f t="shared" si="38"/>
        <v>2188.870056497175</v>
      </c>
      <c r="AG41" s="2">
        <f t="shared" si="33"/>
        <v>3000</v>
      </c>
      <c r="AH41" s="2">
        <f t="shared" si="33"/>
        <v>875</v>
      </c>
      <c r="AI41" s="2" t="str">
        <f t="shared" si="33"/>
        <v>N.A.</v>
      </c>
      <c r="AJ41" s="2" t="str">
        <f t="shared" si="33"/>
        <v>N.A.</v>
      </c>
      <c r="AK41" s="2">
        <f t="shared" si="33"/>
        <v>8600</v>
      </c>
      <c r="AL41" s="2" t="str">
        <f t="shared" si="33"/>
        <v>N.A.</v>
      </c>
      <c r="AM41" s="2">
        <f t="shared" si="33"/>
        <v>0</v>
      </c>
      <c r="AN41" s="2">
        <f t="shared" si="33"/>
        <v>0</v>
      </c>
      <c r="AO41" s="2" t="str">
        <f t="shared" si="33"/>
        <v>N.A.</v>
      </c>
      <c r="AP41" s="15">
        <f t="shared" si="33"/>
        <v>1094.068100358423</v>
      </c>
      <c r="AQ41" s="13">
        <f t="shared" si="33"/>
        <v>3807.8378378378379</v>
      </c>
      <c r="AR41" s="14">
        <f t="shared" si="33"/>
        <v>2367.4920735573874</v>
      </c>
    </row>
    <row r="42" spans="1:44" ht="15" customHeight="1" thickBot="1" x14ac:dyDescent="0.3">
      <c r="A42" s="3" t="s">
        <v>15</v>
      </c>
      <c r="B42" s="2"/>
      <c r="C42" s="2">
        <v>829900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829900</v>
      </c>
      <c r="N42" s="14">
        <f t="shared" si="35"/>
        <v>829900</v>
      </c>
      <c r="P42" s="3" t="s">
        <v>15</v>
      </c>
      <c r="Q42" s="2">
        <v>0</v>
      </c>
      <c r="R42" s="2">
        <v>193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161</v>
      </c>
      <c r="Z42" s="2">
        <v>0</v>
      </c>
      <c r="AA42" s="1">
        <f t="shared" si="36"/>
        <v>161</v>
      </c>
      <c r="AB42" s="13">
        <f t="shared" si="36"/>
        <v>193</v>
      </c>
      <c r="AC42" s="14">
        <f t="shared" si="37"/>
        <v>354</v>
      </c>
      <c r="AE42" s="3" t="s">
        <v>15</v>
      </c>
      <c r="AF42" s="2" t="str">
        <f t="shared" si="38"/>
        <v>N.A.</v>
      </c>
      <c r="AG42" s="2">
        <f t="shared" si="33"/>
        <v>4300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>
        <f t="shared" si="33"/>
        <v>4300</v>
      </c>
      <c r="AR42" s="14">
        <f t="shared" si="33"/>
        <v>2344.3502824858756</v>
      </c>
    </row>
    <row r="43" spans="1:44" ht="15" customHeight="1" thickBot="1" x14ac:dyDescent="0.3">
      <c r="A43" s="4" t="s">
        <v>16</v>
      </c>
      <c r="B43" s="2">
        <v>1335365.0000000002</v>
      </c>
      <c r="C43" s="2">
        <v>1987899.9999999998</v>
      </c>
      <c r="D43" s="2">
        <v>140875</v>
      </c>
      <c r="E43" s="2"/>
      <c r="F43" s="2"/>
      <c r="G43" s="2">
        <v>1659800</v>
      </c>
      <c r="H43" s="2">
        <v>1464240</v>
      </c>
      <c r="I43" s="2">
        <v>0</v>
      </c>
      <c r="J43" s="2">
        <v>0</v>
      </c>
      <c r="K43" s="2"/>
      <c r="L43" s="1">
        <f t="shared" ref="L43" si="39">B43+D43+F43+H43+J43</f>
        <v>2940480</v>
      </c>
      <c r="M43" s="13">
        <f t="shared" ref="M43" si="40">C43+E43+G43+I43+K43</f>
        <v>3647700</v>
      </c>
      <c r="N43" s="17">
        <f t="shared" ref="N43" si="41">L43+M43</f>
        <v>6588180</v>
      </c>
      <c r="P43" s="4" t="s">
        <v>16</v>
      </c>
      <c r="Q43" s="2">
        <v>708</v>
      </c>
      <c r="R43" s="2">
        <v>579</v>
      </c>
      <c r="S43" s="2">
        <v>161</v>
      </c>
      <c r="T43" s="2">
        <v>0</v>
      </c>
      <c r="U43" s="2">
        <v>0</v>
      </c>
      <c r="V43" s="2">
        <v>193</v>
      </c>
      <c r="W43" s="2">
        <v>869</v>
      </c>
      <c r="X43" s="2">
        <v>161</v>
      </c>
      <c r="Y43" s="2">
        <v>1062</v>
      </c>
      <c r="Z43" s="2">
        <v>0</v>
      </c>
      <c r="AA43" s="1">
        <f t="shared" ref="AA43" si="42">Q43+S43+U43+W43+Y43</f>
        <v>2800</v>
      </c>
      <c r="AB43" s="13">
        <f t="shared" ref="AB43" si="43">R43+T43+V43+X43+Z43</f>
        <v>933</v>
      </c>
      <c r="AC43" s="17">
        <f t="shared" ref="AC43" si="44">AA43+AB43</f>
        <v>3733</v>
      </c>
      <c r="AE43" s="4" t="s">
        <v>16</v>
      </c>
      <c r="AF43" s="2">
        <f t="shared" si="38"/>
        <v>1886.1087570621473</v>
      </c>
      <c r="AG43" s="2">
        <f t="shared" si="33"/>
        <v>3433.333333333333</v>
      </c>
      <c r="AH43" s="2">
        <f t="shared" si="33"/>
        <v>875</v>
      </c>
      <c r="AI43" s="2" t="str">
        <f t="shared" si="33"/>
        <v>N.A.</v>
      </c>
      <c r="AJ43" s="2" t="str">
        <f t="shared" si="33"/>
        <v>N.A.</v>
      </c>
      <c r="AK43" s="2">
        <f t="shared" si="33"/>
        <v>8600</v>
      </c>
      <c r="AL43" s="2">
        <f t="shared" si="33"/>
        <v>1684.9712313003452</v>
      </c>
      <c r="AM43" s="2">
        <f t="shared" si="33"/>
        <v>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1050.1714285714286</v>
      </c>
      <c r="AQ43" s="13">
        <f t="shared" ref="AQ43" si="46">IFERROR(M43/AB43, "N.A.")</f>
        <v>3909.6463022508037</v>
      </c>
      <c r="AR43" s="14">
        <f t="shared" ref="AR43" si="47">IFERROR(N43/AC43, "N.A.")</f>
        <v>1764.848647200643</v>
      </c>
    </row>
    <row r="44" spans="1:44" ht="15" customHeight="1" thickBot="1" x14ac:dyDescent="0.3">
      <c r="A44" s="5" t="s">
        <v>0</v>
      </c>
      <c r="B44" s="24">
        <f>B43+C43</f>
        <v>3323265</v>
      </c>
      <c r="C44" s="26"/>
      <c r="D44" s="24">
        <f>D43+E43</f>
        <v>140875</v>
      </c>
      <c r="E44" s="26"/>
      <c r="F44" s="24">
        <f>F43+G43</f>
        <v>1659800</v>
      </c>
      <c r="G44" s="26"/>
      <c r="H44" s="24">
        <f>H43+I43</f>
        <v>1464240</v>
      </c>
      <c r="I44" s="26"/>
      <c r="J44" s="24">
        <f>J43+K43</f>
        <v>0</v>
      </c>
      <c r="K44" s="26"/>
      <c r="L44" s="24">
        <f>L43+M43</f>
        <v>6588180</v>
      </c>
      <c r="M44" s="25"/>
      <c r="N44" s="18">
        <f>B44+D44+F44+H44+J44</f>
        <v>6588180</v>
      </c>
      <c r="P44" s="5" t="s">
        <v>0</v>
      </c>
      <c r="Q44" s="24">
        <f>Q43+R43</f>
        <v>1287</v>
      </c>
      <c r="R44" s="26"/>
      <c r="S44" s="24">
        <f>S43+T43</f>
        <v>161</v>
      </c>
      <c r="T44" s="26"/>
      <c r="U44" s="24">
        <f>U43+V43</f>
        <v>193</v>
      </c>
      <c r="V44" s="26"/>
      <c r="W44" s="24">
        <f>W43+X43</f>
        <v>1030</v>
      </c>
      <c r="X44" s="26"/>
      <c r="Y44" s="24">
        <f>Y43+Z43</f>
        <v>1062</v>
      </c>
      <c r="Z44" s="26"/>
      <c r="AA44" s="24">
        <f>AA43+AB43</f>
        <v>3733</v>
      </c>
      <c r="AB44" s="25"/>
      <c r="AC44" s="18">
        <f>Q44+S44+U44+W44+Y44</f>
        <v>3733</v>
      </c>
      <c r="AE44" s="5" t="s">
        <v>0</v>
      </c>
      <c r="AF44" s="27">
        <f>IFERROR(B44/Q44,"N.A.")</f>
        <v>2582.1794871794873</v>
      </c>
      <c r="AG44" s="28"/>
      <c r="AH44" s="27">
        <f>IFERROR(D44/S44,"N.A.")</f>
        <v>875</v>
      </c>
      <c r="AI44" s="28"/>
      <c r="AJ44" s="27">
        <f>IFERROR(F44/U44,"N.A.")</f>
        <v>8600</v>
      </c>
      <c r="AK44" s="28"/>
      <c r="AL44" s="27">
        <f>IFERROR(H44/W44,"N.A.")</f>
        <v>1421.5922330097087</v>
      </c>
      <c r="AM44" s="28"/>
      <c r="AN44" s="27">
        <f>IFERROR(J44/Y44,"N.A.")</f>
        <v>0</v>
      </c>
      <c r="AO44" s="28"/>
      <c r="AP44" s="27">
        <f>IFERROR(L44/AA44,"N.A.")</f>
        <v>1764.848647200643</v>
      </c>
      <c r="AQ44" s="28"/>
      <c r="AR44" s="16">
        <f>IFERROR(N44/AC44, "N.A.")</f>
        <v>1764.848647200643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218589382.00000006</v>
      </c>
      <c r="C15" s="2"/>
      <c r="D15" s="2">
        <v>120294705.99999996</v>
      </c>
      <c r="E15" s="2"/>
      <c r="F15" s="2">
        <v>82383160</v>
      </c>
      <c r="G15" s="2"/>
      <c r="H15" s="2">
        <v>323514547.00000024</v>
      </c>
      <c r="I15" s="2"/>
      <c r="J15" s="2">
        <v>0</v>
      </c>
      <c r="K15" s="2"/>
      <c r="L15" s="1">
        <f>B15+D15+F15+H15+J15</f>
        <v>744781795.00000024</v>
      </c>
      <c r="M15" s="13">
        <f>C15+E15+G15+I15+K15</f>
        <v>0</v>
      </c>
      <c r="N15" s="14">
        <f>L15+M15</f>
        <v>744781795.00000024</v>
      </c>
      <c r="P15" s="3" t="s">
        <v>12</v>
      </c>
      <c r="Q15" s="2">
        <v>44064</v>
      </c>
      <c r="R15" s="2">
        <v>0</v>
      </c>
      <c r="S15" s="2">
        <v>20997</v>
      </c>
      <c r="T15" s="2">
        <v>0</v>
      </c>
      <c r="U15" s="2">
        <v>14000</v>
      </c>
      <c r="V15" s="2">
        <v>0</v>
      </c>
      <c r="W15" s="2">
        <v>87975</v>
      </c>
      <c r="X15" s="2">
        <v>0</v>
      </c>
      <c r="Y15" s="2">
        <v>10642</v>
      </c>
      <c r="Z15" s="2">
        <v>0</v>
      </c>
      <c r="AA15" s="1">
        <f>Q15+S15+U15+W15+Y15</f>
        <v>177678</v>
      </c>
      <c r="AB15" s="13">
        <f>R15+T15+V15+X15+Z15</f>
        <v>0</v>
      </c>
      <c r="AC15" s="14">
        <f>AA15+AB15</f>
        <v>177678</v>
      </c>
      <c r="AE15" s="3" t="s">
        <v>12</v>
      </c>
      <c r="AF15" s="2">
        <f>IFERROR(B15/Q15, "N.A.")</f>
        <v>4960.7249001452446</v>
      </c>
      <c r="AG15" s="2" t="str">
        <f t="shared" ref="AG15:AR19" si="0">IFERROR(C15/R15, "N.A.")</f>
        <v>N.A.</v>
      </c>
      <c r="AH15" s="2">
        <f t="shared" si="0"/>
        <v>5729.1377815878441</v>
      </c>
      <c r="AI15" s="2" t="str">
        <f t="shared" si="0"/>
        <v>N.A.</v>
      </c>
      <c r="AJ15" s="2">
        <f t="shared" si="0"/>
        <v>5884.511428571429</v>
      </c>
      <c r="AK15" s="2" t="str">
        <f t="shared" si="0"/>
        <v>N.A.</v>
      </c>
      <c r="AL15" s="2">
        <f t="shared" si="0"/>
        <v>3677.3463711281643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4191.750216684115</v>
      </c>
      <c r="AQ15" s="13" t="str">
        <f t="shared" si="0"/>
        <v>N.A.</v>
      </c>
      <c r="AR15" s="14">
        <f t="shared" si="0"/>
        <v>4191.750216684115</v>
      </c>
    </row>
    <row r="16" spans="1:44" ht="15" customHeight="1" thickBot="1" x14ac:dyDescent="0.3">
      <c r="A16" s="3" t="s">
        <v>13</v>
      </c>
      <c r="B16" s="2">
        <v>113175655.00000007</v>
      </c>
      <c r="C16" s="2">
        <v>11071909.999999998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113175655.00000007</v>
      </c>
      <c r="M16" s="13">
        <f t="shared" si="1"/>
        <v>11071909.999999998</v>
      </c>
      <c r="N16" s="14">
        <f t="shared" ref="N16:N18" si="2">L16+M16</f>
        <v>124247565.00000007</v>
      </c>
      <c r="P16" s="3" t="s">
        <v>13</v>
      </c>
      <c r="Q16" s="2">
        <v>34836</v>
      </c>
      <c r="R16" s="2">
        <v>1765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34836</v>
      </c>
      <c r="AB16" s="13">
        <f t="shared" si="3"/>
        <v>1765</v>
      </c>
      <c r="AC16" s="14">
        <f t="shared" ref="AC16:AC18" si="4">AA16+AB16</f>
        <v>36601</v>
      </c>
      <c r="AE16" s="3" t="s">
        <v>13</v>
      </c>
      <c r="AF16" s="2">
        <f t="shared" ref="AF16:AF19" si="5">IFERROR(B16/Q16, "N.A.")</f>
        <v>3248.8131530600549</v>
      </c>
      <c r="AG16" s="2">
        <f t="shared" si="0"/>
        <v>6273.0368271954667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3248.8131530600549</v>
      </c>
      <c r="AQ16" s="13">
        <f t="shared" si="0"/>
        <v>6273.0368271954667</v>
      </c>
      <c r="AR16" s="14">
        <f t="shared" si="0"/>
        <v>3394.6494631294249</v>
      </c>
    </row>
    <row r="17" spans="1:44" ht="15" customHeight="1" thickBot="1" x14ac:dyDescent="0.3">
      <c r="A17" s="3" t="s">
        <v>14</v>
      </c>
      <c r="B17" s="2">
        <v>517637036.00000018</v>
      </c>
      <c r="C17" s="2">
        <v>2359457185.0000014</v>
      </c>
      <c r="D17" s="2">
        <v>150019746</v>
      </c>
      <c r="E17" s="2">
        <v>28758429.999999993</v>
      </c>
      <c r="F17" s="2"/>
      <c r="G17" s="2">
        <v>204287521.99999991</v>
      </c>
      <c r="H17" s="2"/>
      <c r="I17" s="2">
        <v>115366082.00000006</v>
      </c>
      <c r="J17" s="2">
        <v>0</v>
      </c>
      <c r="K17" s="2"/>
      <c r="L17" s="1">
        <f t="shared" si="1"/>
        <v>667656782.00000024</v>
      </c>
      <c r="M17" s="13">
        <f t="shared" si="1"/>
        <v>2707869219.0000014</v>
      </c>
      <c r="N17" s="14">
        <f t="shared" si="2"/>
        <v>3375526001.0000019</v>
      </c>
      <c r="P17" s="3" t="s">
        <v>14</v>
      </c>
      <c r="Q17" s="2">
        <v>109580</v>
      </c>
      <c r="R17" s="2">
        <v>365395</v>
      </c>
      <c r="S17" s="2">
        <v>22813</v>
      </c>
      <c r="T17" s="2">
        <v>4938</v>
      </c>
      <c r="U17" s="2">
        <v>0</v>
      </c>
      <c r="V17" s="2">
        <v>20748</v>
      </c>
      <c r="W17" s="2">
        <v>0</v>
      </c>
      <c r="X17" s="2">
        <v>23736</v>
      </c>
      <c r="Y17" s="2">
        <v>9425</v>
      </c>
      <c r="Z17" s="2">
        <v>0</v>
      </c>
      <c r="AA17" s="1">
        <f t="shared" si="3"/>
        <v>141818</v>
      </c>
      <c r="AB17" s="13">
        <f t="shared" si="3"/>
        <v>414817</v>
      </c>
      <c r="AC17" s="14">
        <f t="shared" si="4"/>
        <v>556635</v>
      </c>
      <c r="AE17" s="3" t="s">
        <v>14</v>
      </c>
      <c r="AF17" s="2">
        <f t="shared" si="5"/>
        <v>4723.8276692827176</v>
      </c>
      <c r="AG17" s="2">
        <f t="shared" si="0"/>
        <v>6457.2782468287778</v>
      </c>
      <c r="AH17" s="2">
        <f t="shared" si="0"/>
        <v>6576.06391092798</v>
      </c>
      <c r="AI17" s="2">
        <f t="shared" si="0"/>
        <v>5823.9023896314284</v>
      </c>
      <c r="AJ17" s="2" t="str">
        <f t="shared" si="0"/>
        <v>N.A.</v>
      </c>
      <c r="AK17" s="2">
        <f t="shared" si="0"/>
        <v>9846.1308077886988</v>
      </c>
      <c r="AL17" s="2" t="str">
        <f t="shared" si="0"/>
        <v>N.A.</v>
      </c>
      <c r="AM17" s="2">
        <f t="shared" si="0"/>
        <v>4860.3843107516032</v>
      </c>
      <c r="AN17" s="2">
        <f t="shared" si="0"/>
        <v>0</v>
      </c>
      <c r="AO17" s="2" t="str">
        <f t="shared" si="0"/>
        <v>N.A.</v>
      </c>
      <c r="AP17" s="15">
        <f t="shared" si="0"/>
        <v>4707.8423190286157</v>
      </c>
      <c r="AQ17" s="13">
        <f t="shared" si="0"/>
        <v>6527.8646222310117</v>
      </c>
      <c r="AR17" s="14">
        <f t="shared" si="0"/>
        <v>6064.1641308936769</v>
      </c>
    </row>
    <row r="18" spans="1:44" ht="15" customHeight="1" thickBot="1" x14ac:dyDescent="0.3">
      <c r="A18" s="3" t="s">
        <v>15</v>
      </c>
      <c r="B18" s="2">
        <v>39617088</v>
      </c>
      <c r="C18" s="2">
        <v>2285665</v>
      </c>
      <c r="D18" s="2">
        <v>6262052</v>
      </c>
      <c r="E18" s="2">
        <v>1360950</v>
      </c>
      <c r="F18" s="2"/>
      <c r="G18" s="2">
        <v>15874057.999999998</v>
      </c>
      <c r="H18" s="2">
        <v>14793556.999999996</v>
      </c>
      <c r="I18" s="2"/>
      <c r="J18" s="2">
        <v>0</v>
      </c>
      <c r="K18" s="2"/>
      <c r="L18" s="1">
        <f t="shared" si="1"/>
        <v>60672697</v>
      </c>
      <c r="M18" s="13">
        <f t="shared" si="1"/>
        <v>19520673</v>
      </c>
      <c r="N18" s="14">
        <f t="shared" si="2"/>
        <v>80193370</v>
      </c>
      <c r="P18" s="3" t="s">
        <v>15</v>
      </c>
      <c r="Q18" s="2">
        <v>13064</v>
      </c>
      <c r="R18" s="2">
        <v>559</v>
      </c>
      <c r="S18" s="2">
        <v>1456</v>
      </c>
      <c r="T18" s="2">
        <v>211</v>
      </c>
      <c r="U18" s="2">
        <v>0</v>
      </c>
      <c r="V18" s="2">
        <v>3937</v>
      </c>
      <c r="W18" s="2">
        <v>16791</v>
      </c>
      <c r="X18" s="2">
        <v>0</v>
      </c>
      <c r="Y18" s="2">
        <v>5344</v>
      </c>
      <c r="Z18" s="2">
        <v>0</v>
      </c>
      <c r="AA18" s="1">
        <f t="shared" si="3"/>
        <v>36655</v>
      </c>
      <c r="AB18" s="13">
        <f t="shared" si="3"/>
        <v>4707</v>
      </c>
      <c r="AC18" s="17">
        <f t="shared" si="4"/>
        <v>41362</v>
      </c>
      <c r="AE18" s="3" t="s">
        <v>15</v>
      </c>
      <c r="AF18" s="2">
        <f t="shared" si="5"/>
        <v>3032.5388854868343</v>
      </c>
      <c r="AG18" s="2">
        <f t="shared" si="0"/>
        <v>4088.8461538461538</v>
      </c>
      <c r="AH18" s="2">
        <f t="shared" si="0"/>
        <v>4300.8598901098903</v>
      </c>
      <c r="AI18" s="2">
        <f t="shared" si="0"/>
        <v>6450</v>
      </c>
      <c r="AJ18" s="2" t="str">
        <f t="shared" si="0"/>
        <v>N.A.</v>
      </c>
      <c r="AK18" s="2">
        <f t="shared" si="0"/>
        <v>4032.0187960375915</v>
      </c>
      <c r="AL18" s="2">
        <f t="shared" si="0"/>
        <v>881.04085522005812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1655.2365843677533</v>
      </c>
      <c r="AQ18" s="13">
        <f t="shared" si="0"/>
        <v>4147.1580624601656</v>
      </c>
      <c r="AR18" s="14">
        <f t="shared" si="0"/>
        <v>1938.8175136598811</v>
      </c>
    </row>
    <row r="19" spans="1:44" ht="15" customHeight="1" thickBot="1" x14ac:dyDescent="0.3">
      <c r="A19" s="4" t="s">
        <v>16</v>
      </c>
      <c r="B19" s="2">
        <v>889019161.0000006</v>
      </c>
      <c r="C19" s="2">
        <v>2372814759.999999</v>
      </c>
      <c r="D19" s="2">
        <v>276576504.00000006</v>
      </c>
      <c r="E19" s="2">
        <v>30119379.999999993</v>
      </c>
      <c r="F19" s="2">
        <v>82383160</v>
      </c>
      <c r="G19" s="2">
        <v>220161579.99999997</v>
      </c>
      <c r="H19" s="2">
        <v>338308104.00000012</v>
      </c>
      <c r="I19" s="2">
        <v>115366082.00000006</v>
      </c>
      <c r="J19" s="2">
        <v>0</v>
      </c>
      <c r="K19" s="2"/>
      <c r="L19" s="1">
        <f t="shared" ref="L19" si="6">B19+D19+F19+H19+J19</f>
        <v>1586286929.000001</v>
      </c>
      <c r="M19" s="13">
        <f t="shared" ref="M19" si="7">C19+E19+G19+I19+K19</f>
        <v>2738461801.999999</v>
      </c>
      <c r="N19" s="17">
        <f t="shared" ref="N19" si="8">L19+M19</f>
        <v>4324748731</v>
      </c>
      <c r="P19" s="4" t="s">
        <v>16</v>
      </c>
      <c r="Q19" s="2">
        <v>201544</v>
      </c>
      <c r="R19" s="2">
        <v>367719</v>
      </c>
      <c r="S19" s="2">
        <v>45266</v>
      </c>
      <c r="T19" s="2">
        <v>5149</v>
      </c>
      <c r="U19" s="2">
        <v>14000</v>
      </c>
      <c r="V19" s="2">
        <v>24685</v>
      </c>
      <c r="W19" s="2">
        <v>104766</v>
      </c>
      <c r="X19" s="2">
        <v>23736</v>
      </c>
      <c r="Y19" s="2">
        <v>25411</v>
      </c>
      <c r="Z19" s="2">
        <v>0</v>
      </c>
      <c r="AA19" s="1">
        <f t="shared" ref="AA19" si="9">Q19+S19+U19+W19+Y19</f>
        <v>390987</v>
      </c>
      <c r="AB19" s="13">
        <f t="shared" ref="AB19" si="10">R19+T19+V19+X19+Z19</f>
        <v>421289</v>
      </c>
      <c r="AC19" s="14">
        <f t="shared" ref="AC19" si="11">AA19+AB19</f>
        <v>812276</v>
      </c>
      <c r="AE19" s="4" t="s">
        <v>16</v>
      </c>
      <c r="AF19" s="2">
        <f t="shared" si="5"/>
        <v>4411.0425564641</v>
      </c>
      <c r="AG19" s="2">
        <f t="shared" si="0"/>
        <v>6452.7934645748492</v>
      </c>
      <c r="AH19" s="2">
        <f t="shared" si="0"/>
        <v>6110.0274819953183</v>
      </c>
      <c r="AI19" s="2">
        <f t="shared" si="0"/>
        <v>5849.5591376966386</v>
      </c>
      <c r="AJ19" s="2">
        <f t="shared" si="0"/>
        <v>5884.511428571429</v>
      </c>
      <c r="AK19" s="2">
        <f t="shared" si="0"/>
        <v>8918.8405914522973</v>
      </c>
      <c r="AL19" s="2">
        <f t="shared" si="0"/>
        <v>3229.1783975717326</v>
      </c>
      <c r="AM19" s="2">
        <f t="shared" si="0"/>
        <v>4860.3843107516032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4057.1347103612165</v>
      </c>
      <c r="AQ19" s="13">
        <f t="shared" ref="AQ19" si="13">IFERROR(M19/AB19, "N.A.")</f>
        <v>6500.1977312486179</v>
      </c>
      <c r="AR19" s="14">
        <f t="shared" ref="AR19" si="14">IFERROR(N19/AC19, "N.A.")</f>
        <v>5324.2355197002007</v>
      </c>
    </row>
    <row r="20" spans="1:44" ht="15" customHeight="1" thickBot="1" x14ac:dyDescent="0.3">
      <c r="A20" s="5" t="s">
        <v>0</v>
      </c>
      <c r="B20" s="24">
        <f>B19+C19</f>
        <v>3261833920.9999995</v>
      </c>
      <c r="C20" s="26"/>
      <c r="D20" s="24">
        <f>D19+E19</f>
        <v>306695884.00000006</v>
      </c>
      <c r="E20" s="26"/>
      <c r="F20" s="24">
        <f>F19+G19</f>
        <v>302544740</v>
      </c>
      <c r="G20" s="26"/>
      <c r="H20" s="24">
        <f>H19+I19</f>
        <v>453674186.00000018</v>
      </c>
      <c r="I20" s="26"/>
      <c r="J20" s="24">
        <f>J19+K19</f>
        <v>0</v>
      </c>
      <c r="K20" s="26"/>
      <c r="L20" s="24">
        <f>L19+M19</f>
        <v>4324748731</v>
      </c>
      <c r="M20" s="25"/>
      <c r="N20" s="18">
        <f>B20+D20+F20+H20+J20</f>
        <v>4324748731</v>
      </c>
      <c r="P20" s="5" t="s">
        <v>0</v>
      </c>
      <c r="Q20" s="24">
        <f>Q19+R19</f>
        <v>569263</v>
      </c>
      <c r="R20" s="26"/>
      <c r="S20" s="24">
        <f>S19+T19</f>
        <v>50415</v>
      </c>
      <c r="T20" s="26"/>
      <c r="U20" s="24">
        <f>U19+V19</f>
        <v>38685</v>
      </c>
      <c r="V20" s="26"/>
      <c r="W20" s="24">
        <f>W19+X19</f>
        <v>128502</v>
      </c>
      <c r="X20" s="26"/>
      <c r="Y20" s="24">
        <f>Y19+Z19</f>
        <v>25411</v>
      </c>
      <c r="Z20" s="26"/>
      <c r="AA20" s="24">
        <f>AA19+AB19</f>
        <v>812276</v>
      </c>
      <c r="AB20" s="26"/>
      <c r="AC20" s="19">
        <f>Q20+S20+U20+W20+Y20</f>
        <v>812276</v>
      </c>
      <c r="AE20" s="5" t="s">
        <v>0</v>
      </c>
      <c r="AF20" s="27">
        <f>IFERROR(B20/Q20,"N.A.")</f>
        <v>5729.9243425270915</v>
      </c>
      <c r="AG20" s="28"/>
      <c r="AH20" s="27">
        <f>IFERROR(D20/S20,"N.A.")</f>
        <v>6083.4252504215028</v>
      </c>
      <c r="AI20" s="28"/>
      <c r="AJ20" s="27">
        <f>IFERROR(F20/U20,"N.A.")</f>
        <v>7820.724828744992</v>
      </c>
      <c r="AK20" s="28"/>
      <c r="AL20" s="27">
        <f>IFERROR(H20/W20,"N.A.")</f>
        <v>3530.4834632924017</v>
      </c>
      <c r="AM20" s="28"/>
      <c r="AN20" s="27">
        <f>IFERROR(J20/Y20,"N.A.")</f>
        <v>0</v>
      </c>
      <c r="AO20" s="28"/>
      <c r="AP20" s="27">
        <f>IFERROR(L20/AA20,"N.A.")</f>
        <v>5324.2355197002007</v>
      </c>
      <c r="AQ20" s="28"/>
      <c r="AR20" s="16">
        <f>IFERROR(N20/AC20, "N.A.")</f>
        <v>5324.2355197002007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197840060.99999997</v>
      </c>
      <c r="C27" s="2"/>
      <c r="D27" s="2">
        <v>114438972.00000003</v>
      </c>
      <c r="E27" s="2"/>
      <c r="F27" s="2">
        <v>70512040</v>
      </c>
      <c r="G27" s="2"/>
      <c r="H27" s="2">
        <v>212575428.99999985</v>
      </c>
      <c r="I27" s="2"/>
      <c r="J27" s="2">
        <v>0</v>
      </c>
      <c r="K27" s="2"/>
      <c r="L27" s="1">
        <f>B27+D27+F27+H27+J27</f>
        <v>595366501.99999988</v>
      </c>
      <c r="M27" s="13">
        <f>C27+E27+G27+I27+K27</f>
        <v>0</v>
      </c>
      <c r="N27" s="14">
        <f>L27+M27</f>
        <v>595366501.99999988</v>
      </c>
      <c r="P27" s="3" t="s">
        <v>12</v>
      </c>
      <c r="Q27" s="2">
        <v>36559</v>
      </c>
      <c r="R27" s="2">
        <v>0</v>
      </c>
      <c r="S27" s="2">
        <v>19178</v>
      </c>
      <c r="T27" s="2">
        <v>0</v>
      </c>
      <c r="U27" s="2">
        <v>10975</v>
      </c>
      <c r="V27" s="2">
        <v>0</v>
      </c>
      <c r="W27" s="2">
        <v>41848</v>
      </c>
      <c r="X27" s="2">
        <v>0</v>
      </c>
      <c r="Y27" s="2">
        <v>4651</v>
      </c>
      <c r="Z27" s="2">
        <v>0</v>
      </c>
      <c r="AA27" s="1">
        <f>Q27+S27+U27+W27+Y27</f>
        <v>113211</v>
      </c>
      <c r="AB27" s="13">
        <f>R27+T27+V27+X27+Z27</f>
        <v>0</v>
      </c>
      <c r="AC27" s="14">
        <f>AA27+AB27</f>
        <v>113211</v>
      </c>
      <c r="AE27" s="3" t="s">
        <v>12</v>
      </c>
      <c r="AF27" s="2">
        <f>IFERROR(B27/Q27, "N.A.")</f>
        <v>5411.5282420197482</v>
      </c>
      <c r="AG27" s="2" t="str">
        <f t="shared" ref="AG27:AR31" si="15">IFERROR(C27/R27, "N.A.")</f>
        <v>N.A.</v>
      </c>
      <c r="AH27" s="2">
        <f t="shared" si="15"/>
        <v>5967.2005422880402</v>
      </c>
      <c r="AI27" s="2" t="str">
        <f t="shared" si="15"/>
        <v>N.A.</v>
      </c>
      <c r="AJ27" s="2">
        <f t="shared" si="15"/>
        <v>6424.7872437357628</v>
      </c>
      <c r="AK27" s="2" t="str">
        <f t="shared" si="15"/>
        <v>N.A.</v>
      </c>
      <c r="AL27" s="2">
        <f t="shared" si="15"/>
        <v>5079.7034266870542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5258.910370900353</v>
      </c>
      <c r="AQ27" s="13" t="str">
        <f t="shared" si="15"/>
        <v>N.A.</v>
      </c>
      <c r="AR27" s="14">
        <f t="shared" si="15"/>
        <v>5258.910370900353</v>
      </c>
    </row>
    <row r="28" spans="1:44" ht="15" customHeight="1" thickBot="1" x14ac:dyDescent="0.3">
      <c r="A28" s="3" t="s">
        <v>13</v>
      </c>
      <c r="B28" s="2">
        <v>15088135</v>
      </c>
      <c r="C28" s="2">
        <v>5788800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15088135</v>
      </c>
      <c r="M28" s="13">
        <f t="shared" si="16"/>
        <v>5788800</v>
      </c>
      <c r="N28" s="14">
        <f t="shared" ref="N28:N30" si="17">L28+M28</f>
        <v>20876935</v>
      </c>
      <c r="P28" s="3" t="s">
        <v>13</v>
      </c>
      <c r="Q28" s="2">
        <v>3304</v>
      </c>
      <c r="R28" s="2">
        <v>862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3304</v>
      </c>
      <c r="AB28" s="13">
        <f t="shared" si="18"/>
        <v>862</v>
      </c>
      <c r="AC28" s="14">
        <f t="shared" ref="AC28:AC30" si="19">AA28+AB28</f>
        <v>4166</v>
      </c>
      <c r="AE28" s="3" t="s">
        <v>13</v>
      </c>
      <c r="AF28" s="2">
        <f t="shared" ref="AF28:AF31" si="20">IFERROR(B28/Q28, "N.A.")</f>
        <v>4566.6268159806295</v>
      </c>
      <c r="AG28" s="2">
        <f t="shared" si="15"/>
        <v>6715.5452436194892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4566.6268159806295</v>
      </c>
      <c r="AQ28" s="13">
        <f t="shared" si="15"/>
        <v>6715.5452436194892</v>
      </c>
      <c r="AR28" s="14">
        <f t="shared" si="15"/>
        <v>5011.2662025924146</v>
      </c>
    </row>
    <row r="29" spans="1:44" ht="15" customHeight="1" thickBot="1" x14ac:dyDescent="0.3">
      <c r="A29" s="3" t="s">
        <v>14</v>
      </c>
      <c r="B29" s="2">
        <v>361813085.00000018</v>
      </c>
      <c r="C29" s="2">
        <v>1518428207.0000007</v>
      </c>
      <c r="D29" s="2">
        <v>110669495.99999999</v>
      </c>
      <c r="E29" s="2">
        <v>23356100</v>
      </c>
      <c r="F29" s="2"/>
      <c r="G29" s="2">
        <v>152933185.00000003</v>
      </c>
      <c r="H29" s="2"/>
      <c r="I29" s="2">
        <v>75642800.000000015</v>
      </c>
      <c r="J29" s="2">
        <v>0</v>
      </c>
      <c r="K29" s="2"/>
      <c r="L29" s="1">
        <f t="shared" si="16"/>
        <v>472482581.00000018</v>
      </c>
      <c r="M29" s="13">
        <f t="shared" si="16"/>
        <v>1770360292.0000007</v>
      </c>
      <c r="N29" s="14">
        <f t="shared" si="17"/>
        <v>2242842873.000001</v>
      </c>
      <c r="P29" s="3" t="s">
        <v>14</v>
      </c>
      <c r="Q29" s="2">
        <v>69000</v>
      </c>
      <c r="R29" s="2">
        <v>222960</v>
      </c>
      <c r="S29" s="2">
        <v>16651</v>
      </c>
      <c r="T29" s="2">
        <v>3317</v>
      </c>
      <c r="U29" s="2">
        <v>0</v>
      </c>
      <c r="V29" s="2">
        <v>16508</v>
      </c>
      <c r="W29" s="2">
        <v>0</v>
      </c>
      <c r="X29" s="2">
        <v>15653</v>
      </c>
      <c r="Y29" s="2">
        <v>3182</v>
      </c>
      <c r="Z29" s="2">
        <v>0</v>
      </c>
      <c r="AA29" s="1">
        <f t="shared" si="18"/>
        <v>88833</v>
      </c>
      <c r="AB29" s="13">
        <f t="shared" si="18"/>
        <v>258438</v>
      </c>
      <c r="AC29" s="14">
        <f t="shared" si="19"/>
        <v>347271</v>
      </c>
      <c r="AE29" s="3" t="s">
        <v>14</v>
      </c>
      <c r="AF29" s="2">
        <f t="shared" si="20"/>
        <v>5243.6678985507269</v>
      </c>
      <c r="AG29" s="2">
        <f t="shared" si="15"/>
        <v>6810.3166801219986</v>
      </c>
      <c r="AH29" s="2">
        <f t="shared" si="15"/>
        <v>6646.417392348807</v>
      </c>
      <c r="AI29" s="2">
        <f t="shared" si="15"/>
        <v>7041.3325293940306</v>
      </c>
      <c r="AJ29" s="2" t="str">
        <f t="shared" si="15"/>
        <v>N.A.</v>
      </c>
      <c r="AK29" s="2">
        <f t="shared" si="15"/>
        <v>9264.1861521686478</v>
      </c>
      <c r="AL29" s="2" t="str">
        <f t="shared" si="15"/>
        <v>N.A.</v>
      </c>
      <c r="AM29" s="2">
        <f t="shared" si="15"/>
        <v>4832.4793969207194</v>
      </c>
      <c r="AN29" s="2">
        <f t="shared" si="15"/>
        <v>0</v>
      </c>
      <c r="AO29" s="2" t="str">
        <f t="shared" si="15"/>
        <v>N.A.</v>
      </c>
      <c r="AP29" s="15">
        <f t="shared" si="15"/>
        <v>5318.7732149088761</v>
      </c>
      <c r="AQ29" s="13">
        <f t="shared" si="15"/>
        <v>6850.2321330454524</v>
      </c>
      <c r="AR29" s="14">
        <f t="shared" si="15"/>
        <v>6458.4801869433413</v>
      </c>
    </row>
    <row r="30" spans="1:44" ht="15" customHeight="1" thickBot="1" x14ac:dyDescent="0.3">
      <c r="A30" s="3" t="s">
        <v>15</v>
      </c>
      <c r="B30" s="2">
        <v>38889528</v>
      </c>
      <c r="C30" s="2">
        <v>786900</v>
      </c>
      <c r="D30" s="2">
        <v>6262052</v>
      </c>
      <c r="E30" s="2">
        <v>1360950</v>
      </c>
      <c r="F30" s="2"/>
      <c r="G30" s="2">
        <v>14879938.000000002</v>
      </c>
      <c r="H30" s="2">
        <v>14484817.000000004</v>
      </c>
      <c r="I30" s="2"/>
      <c r="J30" s="2">
        <v>0</v>
      </c>
      <c r="K30" s="2"/>
      <c r="L30" s="1">
        <f t="shared" si="16"/>
        <v>59636397</v>
      </c>
      <c r="M30" s="13">
        <f t="shared" si="16"/>
        <v>17027788</v>
      </c>
      <c r="N30" s="14">
        <f t="shared" si="17"/>
        <v>76664185</v>
      </c>
      <c r="P30" s="3" t="s">
        <v>15</v>
      </c>
      <c r="Q30" s="2">
        <v>12782</v>
      </c>
      <c r="R30" s="2">
        <v>183</v>
      </c>
      <c r="S30" s="2">
        <v>1456</v>
      </c>
      <c r="T30" s="2">
        <v>211</v>
      </c>
      <c r="U30" s="2">
        <v>0</v>
      </c>
      <c r="V30" s="2">
        <v>3586</v>
      </c>
      <c r="W30" s="2">
        <v>15963</v>
      </c>
      <c r="X30" s="2">
        <v>0</v>
      </c>
      <c r="Y30" s="2">
        <v>3451</v>
      </c>
      <c r="Z30" s="2">
        <v>0</v>
      </c>
      <c r="AA30" s="1">
        <f t="shared" si="18"/>
        <v>33652</v>
      </c>
      <c r="AB30" s="13">
        <f t="shared" si="18"/>
        <v>3980</v>
      </c>
      <c r="AC30" s="17">
        <f t="shared" si="19"/>
        <v>37632</v>
      </c>
      <c r="AE30" s="3" t="s">
        <v>15</v>
      </c>
      <c r="AF30" s="2">
        <f t="shared" si="20"/>
        <v>3042.522922860272</v>
      </c>
      <c r="AG30" s="2">
        <f t="shared" si="15"/>
        <v>4300</v>
      </c>
      <c r="AH30" s="2">
        <f t="shared" si="15"/>
        <v>4300.8598901098903</v>
      </c>
      <c r="AI30" s="2">
        <f t="shared" si="15"/>
        <v>6450</v>
      </c>
      <c r="AJ30" s="2" t="str">
        <f t="shared" si="15"/>
        <v>N.A.</v>
      </c>
      <c r="AK30" s="2">
        <f t="shared" si="15"/>
        <v>4149.4528722810937</v>
      </c>
      <c r="AL30" s="2">
        <f t="shared" si="15"/>
        <v>907.39942366723074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1772.1501545227625</v>
      </c>
      <c r="AQ30" s="13">
        <f t="shared" si="15"/>
        <v>4278.3386934673363</v>
      </c>
      <c r="AR30" s="14">
        <f t="shared" si="15"/>
        <v>2037.2072969812925</v>
      </c>
    </row>
    <row r="31" spans="1:44" ht="15" customHeight="1" thickBot="1" x14ac:dyDescent="0.3">
      <c r="A31" s="4" t="s">
        <v>16</v>
      </c>
      <c r="B31" s="2">
        <v>613630808.99999964</v>
      </c>
      <c r="C31" s="2">
        <v>1525003907.0000017</v>
      </c>
      <c r="D31" s="2">
        <v>231370519.99999994</v>
      </c>
      <c r="E31" s="2">
        <v>24717050</v>
      </c>
      <c r="F31" s="2">
        <v>70512040</v>
      </c>
      <c r="G31" s="2">
        <v>167813123.00000003</v>
      </c>
      <c r="H31" s="2">
        <v>227060246.00000009</v>
      </c>
      <c r="I31" s="2">
        <v>75642800.000000015</v>
      </c>
      <c r="J31" s="2">
        <v>0</v>
      </c>
      <c r="K31" s="2"/>
      <c r="L31" s="1">
        <f t="shared" ref="L31" si="21">B31+D31+F31+H31+J31</f>
        <v>1142573614.9999995</v>
      </c>
      <c r="M31" s="13">
        <f t="shared" ref="M31" si="22">C31+E31+G31+I31+K31</f>
        <v>1793176880.0000017</v>
      </c>
      <c r="N31" s="17">
        <f t="shared" ref="N31" si="23">L31+M31</f>
        <v>2935750495.000001</v>
      </c>
      <c r="P31" s="4" t="s">
        <v>16</v>
      </c>
      <c r="Q31" s="2">
        <v>121645</v>
      </c>
      <c r="R31" s="2">
        <v>224005</v>
      </c>
      <c r="S31" s="2">
        <v>37285</v>
      </c>
      <c r="T31" s="2">
        <v>3528</v>
      </c>
      <c r="U31" s="2">
        <v>10975</v>
      </c>
      <c r="V31" s="2">
        <v>20094</v>
      </c>
      <c r="W31" s="2">
        <v>57811</v>
      </c>
      <c r="X31" s="2">
        <v>15653</v>
      </c>
      <c r="Y31" s="2">
        <v>11284</v>
      </c>
      <c r="Z31" s="2">
        <v>0</v>
      </c>
      <c r="AA31" s="1">
        <f t="shared" ref="AA31" si="24">Q31+S31+U31+W31+Y31</f>
        <v>239000</v>
      </c>
      <c r="AB31" s="13">
        <f t="shared" ref="AB31" si="25">R31+T31+V31+X31+Z31</f>
        <v>263280</v>
      </c>
      <c r="AC31" s="14">
        <f t="shared" ref="AC31" si="26">AA31+AB31</f>
        <v>502280</v>
      </c>
      <c r="AE31" s="4" t="s">
        <v>16</v>
      </c>
      <c r="AF31" s="2">
        <f t="shared" si="20"/>
        <v>5044.4392206831326</v>
      </c>
      <c r="AG31" s="2">
        <f t="shared" si="15"/>
        <v>6807.9011941697809</v>
      </c>
      <c r="AH31" s="2">
        <f t="shared" si="15"/>
        <v>6205.4584953734729</v>
      </c>
      <c r="AI31" s="2">
        <f t="shared" si="15"/>
        <v>7005.9665532879817</v>
      </c>
      <c r="AJ31" s="2">
        <f t="shared" si="15"/>
        <v>6424.7872437357628</v>
      </c>
      <c r="AK31" s="2">
        <f t="shared" si="15"/>
        <v>8351.40454862148</v>
      </c>
      <c r="AL31" s="2">
        <f t="shared" si="15"/>
        <v>3927.6304855477347</v>
      </c>
      <c r="AM31" s="2">
        <f t="shared" si="15"/>
        <v>4832.4793969207194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4780.6427405857721</v>
      </c>
      <c r="AQ31" s="13">
        <f t="shared" ref="AQ31" si="28">IFERROR(M31/AB31, "N.A.")</f>
        <v>6810.9118808872745</v>
      </c>
      <c r="AR31" s="14">
        <f t="shared" ref="AR31" si="29">IFERROR(N31/AC31, "N.A.")</f>
        <v>5844.8484809269748</v>
      </c>
    </row>
    <row r="32" spans="1:44" ht="15" customHeight="1" thickBot="1" x14ac:dyDescent="0.3">
      <c r="A32" s="5" t="s">
        <v>0</v>
      </c>
      <c r="B32" s="24">
        <f>B31+C31</f>
        <v>2138634716.0000014</v>
      </c>
      <c r="C32" s="26"/>
      <c r="D32" s="24">
        <f>D31+E31</f>
        <v>256087569.99999994</v>
      </c>
      <c r="E32" s="26"/>
      <c r="F32" s="24">
        <f>F31+G31</f>
        <v>238325163.00000003</v>
      </c>
      <c r="G32" s="26"/>
      <c r="H32" s="24">
        <f>H31+I31</f>
        <v>302703046.00000012</v>
      </c>
      <c r="I32" s="26"/>
      <c r="J32" s="24">
        <f>J31+K31</f>
        <v>0</v>
      </c>
      <c r="K32" s="26"/>
      <c r="L32" s="24">
        <f>L31+M31</f>
        <v>2935750495.000001</v>
      </c>
      <c r="M32" s="25"/>
      <c r="N32" s="18">
        <f>B32+D32+F32+H32+J32</f>
        <v>2935750495.0000014</v>
      </c>
      <c r="P32" s="5" t="s">
        <v>0</v>
      </c>
      <c r="Q32" s="24">
        <f>Q31+R31</f>
        <v>345650</v>
      </c>
      <c r="R32" s="26"/>
      <c r="S32" s="24">
        <f>S31+T31</f>
        <v>40813</v>
      </c>
      <c r="T32" s="26"/>
      <c r="U32" s="24">
        <f>U31+V31</f>
        <v>31069</v>
      </c>
      <c r="V32" s="26"/>
      <c r="W32" s="24">
        <f>W31+X31</f>
        <v>73464</v>
      </c>
      <c r="X32" s="26"/>
      <c r="Y32" s="24">
        <f>Y31+Z31</f>
        <v>11284</v>
      </c>
      <c r="Z32" s="26"/>
      <c r="AA32" s="24">
        <f>AA31+AB31</f>
        <v>502280</v>
      </c>
      <c r="AB32" s="26"/>
      <c r="AC32" s="19">
        <f>Q32+S32+U32+W32+Y32</f>
        <v>502280</v>
      </c>
      <c r="AE32" s="5" t="s">
        <v>0</v>
      </c>
      <c r="AF32" s="27">
        <f>IFERROR(B32/Q32,"N.A.")</f>
        <v>6187.2840040503443</v>
      </c>
      <c r="AG32" s="28"/>
      <c r="AH32" s="27">
        <f>IFERROR(D32/S32,"N.A.")</f>
        <v>6274.6568495332358</v>
      </c>
      <c r="AI32" s="28"/>
      <c r="AJ32" s="27">
        <f>IFERROR(F32/U32,"N.A.")</f>
        <v>7670.8346905275366</v>
      </c>
      <c r="AK32" s="28"/>
      <c r="AL32" s="27">
        <f>IFERROR(H32/W32,"N.A.")</f>
        <v>4120.426957421324</v>
      </c>
      <c r="AM32" s="28"/>
      <c r="AN32" s="27">
        <f>IFERROR(J32/Y32,"N.A.")</f>
        <v>0</v>
      </c>
      <c r="AO32" s="28"/>
      <c r="AP32" s="27">
        <f>IFERROR(L32/AA32,"N.A.")</f>
        <v>5844.8484809269748</v>
      </c>
      <c r="AQ32" s="28"/>
      <c r="AR32" s="16">
        <f>IFERROR(N32/AC32, "N.A.")</f>
        <v>5844.8484809269758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20749321</v>
      </c>
      <c r="C39" s="2"/>
      <c r="D39" s="2">
        <v>5855734</v>
      </c>
      <c r="E39" s="2"/>
      <c r="F39" s="2">
        <v>11871120.000000002</v>
      </c>
      <c r="G39" s="2"/>
      <c r="H39" s="2">
        <v>110939118</v>
      </c>
      <c r="I39" s="2"/>
      <c r="J39" s="2">
        <v>0</v>
      </c>
      <c r="K39" s="2"/>
      <c r="L39" s="1">
        <f>B39+D39+F39+H39+J39</f>
        <v>149415293</v>
      </c>
      <c r="M39" s="13">
        <f>C39+E39+G39+I39+K39</f>
        <v>0</v>
      </c>
      <c r="N39" s="14">
        <f>L39+M39</f>
        <v>149415293</v>
      </c>
      <c r="P39" s="3" t="s">
        <v>12</v>
      </c>
      <c r="Q39" s="2">
        <v>7505</v>
      </c>
      <c r="R39" s="2">
        <v>0</v>
      </c>
      <c r="S39" s="2">
        <v>1819</v>
      </c>
      <c r="T39" s="2">
        <v>0</v>
      </c>
      <c r="U39" s="2">
        <v>3025</v>
      </c>
      <c r="V39" s="2">
        <v>0</v>
      </c>
      <c r="W39" s="2">
        <v>46127</v>
      </c>
      <c r="X39" s="2">
        <v>0</v>
      </c>
      <c r="Y39" s="2">
        <v>5991</v>
      </c>
      <c r="Z39" s="2">
        <v>0</v>
      </c>
      <c r="AA39" s="1">
        <f>Q39+S39+U39+W39+Y39</f>
        <v>64467</v>
      </c>
      <c r="AB39" s="13">
        <f>R39+T39+V39+X39+Z39</f>
        <v>0</v>
      </c>
      <c r="AC39" s="14">
        <f>AA39+AB39</f>
        <v>64467</v>
      </c>
      <c r="AE39" s="3" t="s">
        <v>12</v>
      </c>
      <c r="AF39" s="2">
        <f>IFERROR(B39/Q39, "N.A.")</f>
        <v>2764.732978014657</v>
      </c>
      <c r="AG39" s="2" t="str">
        <f t="shared" ref="AG39:AR43" si="30">IFERROR(C39/R39, "N.A.")</f>
        <v>N.A.</v>
      </c>
      <c r="AH39" s="2">
        <f t="shared" si="30"/>
        <v>3219.2050577240243</v>
      </c>
      <c r="AI39" s="2" t="str">
        <f t="shared" si="30"/>
        <v>N.A.</v>
      </c>
      <c r="AJ39" s="2">
        <f t="shared" si="30"/>
        <v>3924.3371900826451</v>
      </c>
      <c r="AK39" s="2" t="str">
        <f t="shared" si="30"/>
        <v>N.A.</v>
      </c>
      <c r="AL39" s="2">
        <f t="shared" si="30"/>
        <v>2405.0798447763782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2317.7019715513366</v>
      </c>
      <c r="AQ39" s="13" t="str">
        <f t="shared" si="30"/>
        <v>N.A.</v>
      </c>
      <c r="AR39" s="14">
        <f t="shared" si="30"/>
        <v>2317.7019715513366</v>
      </c>
    </row>
    <row r="40" spans="1:44" ht="15" customHeight="1" thickBot="1" x14ac:dyDescent="0.3">
      <c r="A40" s="3" t="s">
        <v>13</v>
      </c>
      <c r="B40" s="2">
        <v>98087519.99999997</v>
      </c>
      <c r="C40" s="2">
        <v>5283110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98087519.99999997</v>
      </c>
      <c r="M40" s="13">
        <f t="shared" si="31"/>
        <v>5283110</v>
      </c>
      <c r="N40" s="14">
        <f t="shared" ref="N40:N42" si="32">L40+M40</f>
        <v>103370629.99999997</v>
      </c>
      <c r="P40" s="3" t="s">
        <v>13</v>
      </c>
      <c r="Q40" s="2">
        <v>31532</v>
      </c>
      <c r="R40" s="2">
        <v>903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31532</v>
      </c>
      <c r="AB40" s="13">
        <f t="shared" si="33"/>
        <v>903</v>
      </c>
      <c r="AC40" s="14">
        <f t="shared" ref="AC40:AC42" si="34">AA40+AB40</f>
        <v>32435</v>
      </c>
      <c r="AE40" s="3" t="s">
        <v>13</v>
      </c>
      <c r="AF40" s="2">
        <f t="shared" ref="AF40:AF43" si="35">IFERROR(B40/Q40, "N.A.")</f>
        <v>3110.7294177343642</v>
      </c>
      <c r="AG40" s="2">
        <f t="shared" si="30"/>
        <v>5850.6201550387595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3110.7294177343642</v>
      </c>
      <c r="AQ40" s="13">
        <f t="shared" si="30"/>
        <v>5850.6201550387595</v>
      </c>
      <c r="AR40" s="14">
        <f t="shared" si="30"/>
        <v>3187.008786804377</v>
      </c>
    </row>
    <row r="41" spans="1:44" ht="15" customHeight="1" thickBot="1" x14ac:dyDescent="0.3">
      <c r="A41" s="3" t="s">
        <v>14</v>
      </c>
      <c r="B41" s="2">
        <v>155823951.00000003</v>
      </c>
      <c r="C41" s="2">
        <v>841028978.00000048</v>
      </c>
      <c r="D41" s="2">
        <v>39350250.000000007</v>
      </c>
      <c r="E41" s="2">
        <v>5402330.0000000009</v>
      </c>
      <c r="F41" s="2"/>
      <c r="G41" s="2">
        <v>51354337</v>
      </c>
      <c r="H41" s="2"/>
      <c r="I41" s="2">
        <v>39723282.000000007</v>
      </c>
      <c r="J41" s="2">
        <v>0</v>
      </c>
      <c r="K41" s="2"/>
      <c r="L41" s="1">
        <f t="shared" si="31"/>
        <v>195174201.00000003</v>
      </c>
      <c r="M41" s="13">
        <f t="shared" si="31"/>
        <v>937508927.00000048</v>
      </c>
      <c r="N41" s="14">
        <f t="shared" si="32"/>
        <v>1132683128.0000005</v>
      </c>
      <c r="P41" s="3" t="s">
        <v>14</v>
      </c>
      <c r="Q41" s="2">
        <v>40580</v>
      </c>
      <c r="R41" s="2">
        <v>142435</v>
      </c>
      <c r="S41" s="2">
        <v>6162</v>
      </c>
      <c r="T41" s="2">
        <v>1621</v>
      </c>
      <c r="U41" s="2">
        <v>0</v>
      </c>
      <c r="V41" s="2">
        <v>4240</v>
      </c>
      <c r="W41" s="2">
        <v>0</v>
      </c>
      <c r="X41" s="2">
        <v>8083</v>
      </c>
      <c r="Y41" s="2">
        <v>6243</v>
      </c>
      <c r="Z41" s="2">
        <v>0</v>
      </c>
      <c r="AA41" s="1">
        <f t="shared" si="33"/>
        <v>52985</v>
      </c>
      <c r="AB41" s="13">
        <f t="shared" si="33"/>
        <v>156379</v>
      </c>
      <c r="AC41" s="14">
        <f t="shared" si="34"/>
        <v>209364</v>
      </c>
      <c r="AE41" s="3" t="s">
        <v>14</v>
      </c>
      <c r="AF41" s="2">
        <f t="shared" si="35"/>
        <v>3839.9199359290296</v>
      </c>
      <c r="AG41" s="2">
        <f t="shared" si="30"/>
        <v>5904.6510899708674</v>
      </c>
      <c r="AH41" s="2">
        <f t="shared" si="30"/>
        <v>6385.9542356377815</v>
      </c>
      <c r="AI41" s="2">
        <f t="shared" si="30"/>
        <v>3332.7143738433074</v>
      </c>
      <c r="AJ41" s="2" t="str">
        <f t="shared" si="30"/>
        <v>N.A.</v>
      </c>
      <c r="AK41" s="2">
        <f t="shared" si="30"/>
        <v>12111.871933962264</v>
      </c>
      <c r="AL41" s="2" t="str">
        <f t="shared" si="30"/>
        <v>N.A.</v>
      </c>
      <c r="AM41" s="2">
        <f t="shared" si="30"/>
        <v>4914.4231102313506</v>
      </c>
      <c r="AN41" s="2">
        <f t="shared" si="30"/>
        <v>0</v>
      </c>
      <c r="AO41" s="2" t="str">
        <f t="shared" si="30"/>
        <v>N.A.</v>
      </c>
      <c r="AP41" s="15">
        <f t="shared" si="30"/>
        <v>3683.5746154572053</v>
      </c>
      <c r="AQ41" s="13">
        <f t="shared" si="30"/>
        <v>5995.1075719885694</v>
      </c>
      <c r="AR41" s="14">
        <f t="shared" si="30"/>
        <v>5410.1140979347001</v>
      </c>
    </row>
    <row r="42" spans="1:44" ht="15" customHeight="1" thickBot="1" x14ac:dyDescent="0.3">
      <c r="A42" s="3" t="s">
        <v>15</v>
      </c>
      <c r="B42" s="2">
        <v>727560</v>
      </c>
      <c r="C42" s="2">
        <v>1498765</v>
      </c>
      <c r="D42" s="2"/>
      <c r="E42" s="2"/>
      <c r="F42" s="2"/>
      <c r="G42" s="2">
        <v>994120</v>
      </c>
      <c r="H42" s="2">
        <v>308740</v>
      </c>
      <c r="I42" s="2"/>
      <c r="J42" s="2">
        <v>0</v>
      </c>
      <c r="K42" s="2"/>
      <c r="L42" s="1">
        <f t="shared" si="31"/>
        <v>1036300</v>
      </c>
      <c r="M42" s="13">
        <f t="shared" si="31"/>
        <v>2492885</v>
      </c>
      <c r="N42" s="14">
        <f t="shared" si="32"/>
        <v>3529185</v>
      </c>
      <c r="P42" s="3" t="s">
        <v>15</v>
      </c>
      <c r="Q42" s="2">
        <v>282</v>
      </c>
      <c r="R42" s="2">
        <v>376</v>
      </c>
      <c r="S42" s="2">
        <v>0</v>
      </c>
      <c r="T42" s="2">
        <v>0</v>
      </c>
      <c r="U42" s="2">
        <v>0</v>
      </c>
      <c r="V42" s="2">
        <v>351</v>
      </c>
      <c r="W42" s="2">
        <v>828</v>
      </c>
      <c r="X42" s="2">
        <v>0</v>
      </c>
      <c r="Y42" s="2">
        <v>1893</v>
      </c>
      <c r="Z42" s="2">
        <v>0</v>
      </c>
      <c r="AA42" s="1">
        <f t="shared" si="33"/>
        <v>3003</v>
      </c>
      <c r="AB42" s="13">
        <f t="shared" si="33"/>
        <v>727</v>
      </c>
      <c r="AC42" s="14">
        <f t="shared" si="34"/>
        <v>3730</v>
      </c>
      <c r="AE42" s="3" t="s">
        <v>15</v>
      </c>
      <c r="AF42" s="2">
        <f t="shared" si="35"/>
        <v>2580</v>
      </c>
      <c r="AG42" s="2">
        <f t="shared" si="30"/>
        <v>3986.0771276595747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2832.2507122507122</v>
      </c>
      <c r="AL42" s="2">
        <f t="shared" si="30"/>
        <v>372.87439613526573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345.08824508824512</v>
      </c>
      <c r="AQ42" s="13">
        <f t="shared" si="30"/>
        <v>3429.0027510316368</v>
      </c>
      <c r="AR42" s="14">
        <f t="shared" si="30"/>
        <v>946.16219839142093</v>
      </c>
    </row>
    <row r="43" spans="1:44" ht="15" customHeight="1" thickBot="1" x14ac:dyDescent="0.3">
      <c r="A43" s="4" t="s">
        <v>16</v>
      </c>
      <c r="B43" s="2">
        <v>275388352</v>
      </c>
      <c r="C43" s="2">
        <v>847810852.99999928</v>
      </c>
      <c r="D43" s="2">
        <v>45205984</v>
      </c>
      <c r="E43" s="2">
        <v>5402330.0000000009</v>
      </c>
      <c r="F43" s="2">
        <v>11871120.000000002</v>
      </c>
      <c r="G43" s="2">
        <v>52348457</v>
      </c>
      <c r="H43" s="2">
        <v>111247858.00000003</v>
      </c>
      <c r="I43" s="2">
        <v>39723282.000000007</v>
      </c>
      <c r="J43" s="2">
        <v>0</v>
      </c>
      <c r="K43" s="2"/>
      <c r="L43" s="1">
        <f t="shared" ref="L43" si="36">B43+D43+F43+H43+J43</f>
        <v>443713314</v>
      </c>
      <c r="M43" s="13">
        <f t="shared" ref="M43" si="37">C43+E43+G43+I43+K43</f>
        <v>945284921.99999928</v>
      </c>
      <c r="N43" s="17">
        <f t="shared" ref="N43" si="38">L43+M43</f>
        <v>1388998235.9999993</v>
      </c>
      <c r="P43" s="4" t="s">
        <v>16</v>
      </c>
      <c r="Q43" s="2">
        <v>79899</v>
      </c>
      <c r="R43" s="2">
        <v>143714</v>
      </c>
      <c r="S43" s="2">
        <v>7981</v>
      </c>
      <c r="T43" s="2">
        <v>1621</v>
      </c>
      <c r="U43" s="2">
        <v>3025</v>
      </c>
      <c r="V43" s="2">
        <v>4591</v>
      </c>
      <c r="W43" s="2">
        <v>46955</v>
      </c>
      <c r="X43" s="2">
        <v>8083</v>
      </c>
      <c r="Y43" s="2">
        <v>14127</v>
      </c>
      <c r="Z43" s="2">
        <v>0</v>
      </c>
      <c r="AA43" s="1">
        <f t="shared" ref="AA43" si="39">Q43+S43+U43+W43+Y43</f>
        <v>151987</v>
      </c>
      <c r="AB43" s="13">
        <f t="shared" ref="AB43" si="40">R43+T43+V43+X43+Z43</f>
        <v>158009</v>
      </c>
      <c r="AC43" s="17">
        <f t="shared" ref="AC43" si="41">AA43+AB43</f>
        <v>309996</v>
      </c>
      <c r="AE43" s="4" t="s">
        <v>16</v>
      </c>
      <c r="AF43" s="2">
        <f t="shared" si="35"/>
        <v>3446.7058661560218</v>
      </c>
      <c r="AG43" s="2">
        <f t="shared" si="30"/>
        <v>5899.2920174791552</v>
      </c>
      <c r="AH43" s="2">
        <f t="shared" si="30"/>
        <v>5664.2004761308108</v>
      </c>
      <c r="AI43" s="2">
        <f t="shared" si="30"/>
        <v>3332.7143738433074</v>
      </c>
      <c r="AJ43" s="2">
        <f t="shared" si="30"/>
        <v>3924.3371900826451</v>
      </c>
      <c r="AK43" s="2">
        <f t="shared" si="30"/>
        <v>11402.408407754301</v>
      </c>
      <c r="AL43" s="2">
        <f t="shared" si="30"/>
        <v>2369.2441273559798</v>
      </c>
      <c r="AM43" s="2">
        <f t="shared" si="30"/>
        <v>4914.4231102313506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2919.4162263877834</v>
      </c>
      <c r="AQ43" s="13">
        <f t="shared" ref="AQ43" si="43">IFERROR(M43/AB43, "N.A.")</f>
        <v>5982.475188122191</v>
      </c>
      <c r="AR43" s="14">
        <f t="shared" ref="AR43" si="44">IFERROR(N43/AC43, "N.A.")</f>
        <v>4480.6972864165964</v>
      </c>
    </row>
    <row r="44" spans="1:44" ht="15" customHeight="1" thickBot="1" x14ac:dyDescent="0.3">
      <c r="A44" s="5" t="s">
        <v>0</v>
      </c>
      <c r="B44" s="24">
        <f>B43+C43</f>
        <v>1123199204.9999993</v>
      </c>
      <c r="C44" s="26"/>
      <c r="D44" s="24">
        <f>D43+E43</f>
        <v>50608314</v>
      </c>
      <c r="E44" s="26"/>
      <c r="F44" s="24">
        <f>F43+G43</f>
        <v>64219577</v>
      </c>
      <c r="G44" s="26"/>
      <c r="H44" s="24">
        <f>H43+I43</f>
        <v>150971140.00000003</v>
      </c>
      <c r="I44" s="26"/>
      <c r="J44" s="24">
        <f>J43+K43</f>
        <v>0</v>
      </c>
      <c r="K44" s="26"/>
      <c r="L44" s="24">
        <f>L43+M43</f>
        <v>1388998235.9999993</v>
      </c>
      <c r="M44" s="25"/>
      <c r="N44" s="18">
        <f>B44+D44+F44+H44+J44</f>
        <v>1388998235.9999993</v>
      </c>
      <c r="P44" s="5" t="s">
        <v>0</v>
      </c>
      <c r="Q44" s="24">
        <f>Q43+R43</f>
        <v>223613</v>
      </c>
      <c r="R44" s="26"/>
      <c r="S44" s="24">
        <f>S43+T43</f>
        <v>9602</v>
      </c>
      <c r="T44" s="26"/>
      <c r="U44" s="24">
        <f>U43+V43</f>
        <v>7616</v>
      </c>
      <c r="V44" s="26"/>
      <c r="W44" s="24">
        <f>W43+X43</f>
        <v>55038</v>
      </c>
      <c r="X44" s="26"/>
      <c r="Y44" s="24">
        <f>Y43+Z43</f>
        <v>14127</v>
      </c>
      <c r="Z44" s="26"/>
      <c r="AA44" s="24">
        <f>AA43+AB43</f>
        <v>309996</v>
      </c>
      <c r="AB44" s="25"/>
      <c r="AC44" s="18">
        <f>Q44+S44+U44+W44+Y44</f>
        <v>309996</v>
      </c>
      <c r="AE44" s="5" t="s">
        <v>0</v>
      </c>
      <c r="AF44" s="27">
        <f>IFERROR(B44/Q44,"N.A.")</f>
        <v>5022.9602259260382</v>
      </c>
      <c r="AG44" s="28"/>
      <c r="AH44" s="27">
        <f>IFERROR(D44/S44,"N.A.")</f>
        <v>5270.6013330556134</v>
      </c>
      <c r="AI44" s="28"/>
      <c r="AJ44" s="27">
        <f>IFERROR(F44/U44,"N.A.")</f>
        <v>8432.192358193277</v>
      </c>
      <c r="AK44" s="28"/>
      <c r="AL44" s="27">
        <f>IFERROR(H44/W44,"N.A.")</f>
        <v>2743.0346306188458</v>
      </c>
      <c r="AM44" s="28"/>
      <c r="AN44" s="27">
        <f>IFERROR(J44/Y44,"N.A.")</f>
        <v>0</v>
      </c>
      <c r="AO44" s="28"/>
      <c r="AP44" s="27">
        <f>IFERROR(L44/AA44,"N.A.")</f>
        <v>4480.6972864165964</v>
      </c>
      <c r="AQ44" s="28"/>
      <c r="AR44" s="16">
        <f>IFERROR(N44/AC44, "N.A.")</f>
        <v>4480.6972864165964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7422015.0000000019</v>
      </c>
      <c r="C15" s="2"/>
      <c r="D15" s="2">
        <v>2837280</v>
      </c>
      <c r="E15" s="2"/>
      <c r="F15" s="2">
        <v>2802740</v>
      </c>
      <c r="G15" s="2"/>
      <c r="H15" s="2">
        <v>6530903.9999999991</v>
      </c>
      <c r="I15" s="2"/>
      <c r="J15" s="2">
        <v>0</v>
      </c>
      <c r="K15" s="2"/>
      <c r="L15" s="1">
        <f>B15+D15+F15+H15+J15</f>
        <v>19592939</v>
      </c>
      <c r="M15" s="13">
        <f>C15+E15+G15+I15+K15</f>
        <v>0</v>
      </c>
      <c r="N15" s="14">
        <f>L15+M15</f>
        <v>19592939</v>
      </c>
      <c r="P15" s="3" t="s">
        <v>12</v>
      </c>
      <c r="Q15" s="2">
        <v>2288</v>
      </c>
      <c r="R15" s="2">
        <v>0</v>
      </c>
      <c r="S15" s="2">
        <v>1125</v>
      </c>
      <c r="T15" s="2">
        <v>0</v>
      </c>
      <c r="U15" s="2">
        <v>942</v>
      </c>
      <c r="V15" s="2">
        <v>0</v>
      </c>
      <c r="W15" s="2">
        <v>5225</v>
      </c>
      <c r="X15" s="2">
        <v>0</v>
      </c>
      <c r="Y15" s="2">
        <v>698</v>
      </c>
      <c r="Z15" s="2">
        <v>0</v>
      </c>
      <c r="AA15" s="1">
        <f>Q15+S15+U15+W15+Y15</f>
        <v>10278</v>
      </c>
      <c r="AB15" s="13">
        <f>R15+T15+V15+X15+Z15</f>
        <v>0</v>
      </c>
      <c r="AC15" s="14">
        <f>AA15+AB15</f>
        <v>10278</v>
      </c>
      <c r="AE15" s="3" t="s">
        <v>12</v>
      </c>
      <c r="AF15" s="2">
        <f>IFERROR(B15/Q15, "N.A.")</f>
        <v>3243.8876748251755</v>
      </c>
      <c r="AG15" s="2" t="str">
        <f t="shared" ref="AG15:AR19" si="0">IFERROR(C15/R15, "N.A.")</f>
        <v>N.A.</v>
      </c>
      <c r="AH15" s="2">
        <f t="shared" si="0"/>
        <v>2522.0266666666666</v>
      </c>
      <c r="AI15" s="2" t="str">
        <f t="shared" si="0"/>
        <v>N.A.</v>
      </c>
      <c r="AJ15" s="2">
        <f t="shared" si="0"/>
        <v>2975.3078556263272</v>
      </c>
      <c r="AK15" s="2" t="str">
        <f t="shared" si="0"/>
        <v>N.A.</v>
      </c>
      <c r="AL15" s="2">
        <f t="shared" si="0"/>
        <v>1249.933779904306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1906.298793539599</v>
      </c>
      <c r="AQ15" s="13" t="str">
        <f t="shared" si="0"/>
        <v>N.A.</v>
      </c>
      <c r="AR15" s="14">
        <f t="shared" si="0"/>
        <v>1906.298793539599</v>
      </c>
    </row>
    <row r="16" spans="1:44" ht="15" customHeight="1" thickBot="1" x14ac:dyDescent="0.3">
      <c r="A16" s="3" t="s">
        <v>13</v>
      </c>
      <c r="B16" s="2">
        <v>1322465.0000000002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1322465.0000000002</v>
      </c>
      <c r="M16" s="13">
        <f t="shared" si="1"/>
        <v>0</v>
      </c>
      <c r="N16" s="14">
        <f t="shared" ref="N16:N18" si="2">L16+M16</f>
        <v>1322465.0000000002</v>
      </c>
      <c r="P16" s="3" t="s">
        <v>13</v>
      </c>
      <c r="Q16" s="2">
        <v>971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971</v>
      </c>
      <c r="AB16" s="13">
        <f t="shared" si="3"/>
        <v>0</v>
      </c>
      <c r="AC16" s="14">
        <f t="shared" ref="AC16:AC18" si="4">AA16+AB16</f>
        <v>971</v>
      </c>
      <c r="AE16" s="3" t="s">
        <v>13</v>
      </c>
      <c r="AF16" s="2">
        <f t="shared" ref="AF16:AF19" si="5">IFERROR(B16/Q16, "N.A.")</f>
        <v>1361.9618949536562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1361.9618949536562</v>
      </c>
      <c r="AQ16" s="13" t="str">
        <f t="shared" si="0"/>
        <v>N.A.</v>
      </c>
      <c r="AR16" s="14">
        <f t="shared" si="0"/>
        <v>1361.9618949536562</v>
      </c>
    </row>
    <row r="17" spans="1:44" ht="15" customHeight="1" thickBot="1" x14ac:dyDescent="0.3">
      <c r="A17" s="3" t="s">
        <v>14</v>
      </c>
      <c r="B17" s="2">
        <v>17545370</v>
      </c>
      <c r="C17" s="2">
        <v>56399320.000000007</v>
      </c>
      <c r="D17" s="2">
        <v>991752</v>
      </c>
      <c r="E17" s="2"/>
      <c r="F17" s="2"/>
      <c r="G17" s="2">
        <v>2701559.9999999995</v>
      </c>
      <c r="H17" s="2"/>
      <c r="I17" s="2">
        <v>1637440</v>
      </c>
      <c r="J17" s="2">
        <v>0</v>
      </c>
      <c r="K17" s="2"/>
      <c r="L17" s="1">
        <f t="shared" si="1"/>
        <v>18537122</v>
      </c>
      <c r="M17" s="13">
        <f t="shared" si="1"/>
        <v>60738320.000000007</v>
      </c>
      <c r="N17" s="14">
        <f t="shared" si="2"/>
        <v>79275442</v>
      </c>
      <c r="P17" s="3" t="s">
        <v>14</v>
      </c>
      <c r="Q17" s="2">
        <v>4772</v>
      </c>
      <c r="R17" s="2">
        <v>9030</v>
      </c>
      <c r="S17" s="2">
        <v>400</v>
      </c>
      <c r="T17" s="2">
        <v>0</v>
      </c>
      <c r="U17" s="2">
        <v>0</v>
      </c>
      <c r="V17" s="2">
        <v>743</v>
      </c>
      <c r="W17" s="2">
        <v>0</v>
      </c>
      <c r="X17" s="2">
        <v>454</v>
      </c>
      <c r="Y17" s="2">
        <v>427</v>
      </c>
      <c r="Z17" s="2">
        <v>0</v>
      </c>
      <c r="AA17" s="1">
        <f t="shared" si="3"/>
        <v>5599</v>
      </c>
      <c r="AB17" s="13">
        <f t="shared" si="3"/>
        <v>10227</v>
      </c>
      <c r="AC17" s="14">
        <f t="shared" si="4"/>
        <v>15826</v>
      </c>
      <c r="AE17" s="3" t="s">
        <v>14</v>
      </c>
      <c r="AF17" s="2">
        <f t="shared" si="5"/>
        <v>3676.7330259849118</v>
      </c>
      <c r="AG17" s="2">
        <f t="shared" si="0"/>
        <v>6245.7718715393139</v>
      </c>
      <c r="AH17" s="2">
        <f t="shared" si="0"/>
        <v>2479.38</v>
      </c>
      <c r="AI17" s="2" t="str">
        <f t="shared" si="0"/>
        <v>N.A.</v>
      </c>
      <c r="AJ17" s="2" t="str">
        <f t="shared" si="0"/>
        <v>N.A.</v>
      </c>
      <c r="AK17" s="2">
        <f t="shared" si="0"/>
        <v>3636.0161507402418</v>
      </c>
      <c r="AL17" s="2" t="str">
        <f t="shared" si="0"/>
        <v>N.A.</v>
      </c>
      <c r="AM17" s="2">
        <f t="shared" si="0"/>
        <v>3606.6960352422907</v>
      </c>
      <c r="AN17" s="2">
        <f t="shared" si="0"/>
        <v>0</v>
      </c>
      <c r="AO17" s="2" t="str">
        <f t="shared" si="0"/>
        <v>N.A.</v>
      </c>
      <c r="AP17" s="15">
        <f t="shared" si="0"/>
        <v>3310.7915699232008</v>
      </c>
      <c r="AQ17" s="13">
        <f t="shared" si="0"/>
        <v>5939.0163293243386</v>
      </c>
      <c r="AR17" s="14">
        <f t="shared" si="0"/>
        <v>5009.19006697839</v>
      </c>
    </row>
    <row r="18" spans="1:44" ht="15" customHeight="1" thickBot="1" x14ac:dyDescent="0.3">
      <c r="A18" s="3" t="s">
        <v>15</v>
      </c>
      <c r="B18" s="2">
        <v>2188270</v>
      </c>
      <c r="C18" s="2">
        <v>1455765</v>
      </c>
      <c r="D18" s="2"/>
      <c r="E18" s="2"/>
      <c r="F18" s="2"/>
      <c r="G18" s="2"/>
      <c r="H18" s="2">
        <v>460611.00000000006</v>
      </c>
      <c r="I18" s="2"/>
      <c r="J18" s="2">
        <v>0</v>
      </c>
      <c r="K18" s="2"/>
      <c r="L18" s="1">
        <f t="shared" si="1"/>
        <v>2648881</v>
      </c>
      <c r="M18" s="13">
        <f t="shared" si="1"/>
        <v>1455765</v>
      </c>
      <c r="N18" s="14">
        <f t="shared" si="2"/>
        <v>4104646</v>
      </c>
      <c r="P18" s="3" t="s">
        <v>15</v>
      </c>
      <c r="Q18" s="2">
        <v>637</v>
      </c>
      <c r="R18" s="2">
        <v>366</v>
      </c>
      <c r="S18" s="2">
        <v>0</v>
      </c>
      <c r="T18" s="2">
        <v>0</v>
      </c>
      <c r="U18" s="2">
        <v>0</v>
      </c>
      <c r="V18" s="2">
        <v>0</v>
      </c>
      <c r="W18" s="2">
        <v>2746</v>
      </c>
      <c r="X18" s="2">
        <v>0</v>
      </c>
      <c r="Y18" s="2">
        <v>495</v>
      </c>
      <c r="Z18" s="2">
        <v>0</v>
      </c>
      <c r="AA18" s="1">
        <f t="shared" si="3"/>
        <v>3878</v>
      </c>
      <c r="AB18" s="13">
        <f t="shared" si="3"/>
        <v>366</v>
      </c>
      <c r="AC18" s="17">
        <f t="shared" si="4"/>
        <v>4244</v>
      </c>
      <c r="AE18" s="3" t="s">
        <v>15</v>
      </c>
      <c r="AF18" s="2">
        <f t="shared" si="5"/>
        <v>3435.2747252747254</v>
      </c>
      <c r="AG18" s="2">
        <f t="shared" si="0"/>
        <v>3977.5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167.73889293517846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683.05337802991232</v>
      </c>
      <c r="AQ18" s="13">
        <f t="shared" si="0"/>
        <v>3977.5</v>
      </c>
      <c r="AR18" s="14">
        <f t="shared" si="0"/>
        <v>967.16446748350609</v>
      </c>
    </row>
    <row r="19" spans="1:44" ht="15" customHeight="1" thickBot="1" x14ac:dyDescent="0.3">
      <c r="A19" s="4" t="s">
        <v>16</v>
      </c>
      <c r="B19" s="2">
        <v>28478120.000000004</v>
      </c>
      <c r="C19" s="2">
        <v>57855085.000000007</v>
      </c>
      <c r="D19" s="2">
        <v>3829031.9999999995</v>
      </c>
      <c r="E19" s="2"/>
      <c r="F19" s="2">
        <v>2802740</v>
      </c>
      <c r="G19" s="2">
        <v>2701559.9999999995</v>
      </c>
      <c r="H19" s="2">
        <v>6991515</v>
      </c>
      <c r="I19" s="2">
        <v>1637440</v>
      </c>
      <c r="J19" s="2">
        <v>0</v>
      </c>
      <c r="K19" s="2"/>
      <c r="L19" s="1">
        <f t="shared" ref="L19" si="6">B19+D19+F19+H19+J19</f>
        <v>42101407</v>
      </c>
      <c r="M19" s="13">
        <f t="shared" ref="M19" si="7">C19+E19+G19+I19+K19</f>
        <v>62194085.000000007</v>
      </c>
      <c r="N19" s="17">
        <f t="shared" ref="N19" si="8">L19+M19</f>
        <v>104295492</v>
      </c>
      <c r="P19" s="4" t="s">
        <v>16</v>
      </c>
      <c r="Q19" s="2">
        <v>8668</v>
      </c>
      <c r="R19" s="2">
        <v>9396</v>
      </c>
      <c r="S19" s="2">
        <v>1525</v>
      </c>
      <c r="T19" s="2">
        <v>0</v>
      </c>
      <c r="U19" s="2">
        <v>942</v>
      </c>
      <c r="V19" s="2">
        <v>743</v>
      </c>
      <c r="W19" s="2">
        <v>7971</v>
      </c>
      <c r="X19" s="2">
        <v>454</v>
      </c>
      <c r="Y19" s="2">
        <v>1620</v>
      </c>
      <c r="Z19" s="2">
        <v>0</v>
      </c>
      <c r="AA19" s="1">
        <f t="shared" ref="AA19" si="9">Q19+S19+U19+W19+Y19</f>
        <v>20726</v>
      </c>
      <c r="AB19" s="13">
        <f t="shared" ref="AB19" si="10">R19+T19+V19+X19+Z19</f>
        <v>10593</v>
      </c>
      <c r="AC19" s="14">
        <f t="shared" ref="AC19" si="11">AA19+AB19</f>
        <v>31319</v>
      </c>
      <c r="AE19" s="4" t="s">
        <v>16</v>
      </c>
      <c r="AF19" s="2">
        <f t="shared" si="5"/>
        <v>3285.4314720812185</v>
      </c>
      <c r="AG19" s="2">
        <f t="shared" si="0"/>
        <v>6157.4164538101331</v>
      </c>
      <c r="AH19" s="2">
        <f t="shared" si="0"/>
        <v>2510.8406557377048</v>
      </c>
      <c r="AI19" s="2" t="str">
        <f t="shared" si="0"/>
        <v>N.A.</v>
      </c>
      <c r="AJ19" s="2">
        <f t="shared" si="0"/>
        <v>2975.3078556263272</v>
      </c>
      <c r="AK19" s="2">
        <f t="shared" si="0"/>
        <v>3636.0161507402418</v>
      </c>
      <c r="AL19" s="2">
        <f t="shared" si="0"/>
        <v>877.11893112532937</v>
      </c>
      <c r="AM19" s="2">
        <f t="shared" si="0"/>
        <v>3606.6960352422907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2031.332963427579</v>
      </c>
      <c r="AQ19" s="13">
        <f t="shared" ref="AQ19" si="13">IFERROR(M19/AB19, "N.A.")</f>
        <v>5871.2437458699151</v>
      </c>
      <c r="AR19" s="14">
        <f t="shared" ref="AR19" si="14">IFERROR(N19/AC19, "N.A.")</f>
        <v>3330.10287684792</v>
      </c>
    </row>
    <row r="20" spans="1:44" ht="15" customHeight="1" thickBot="1" x14ac:dyDescent="0.3">
      <c r="A20" s="5" t="s">
        <v>0</v>
      </c>
      <c r="B20" s="24">
        <f>B19+C19</f>
        <v>86333205.000000015</v>
      </c>
      <c r="C20" s="26"/>
      <c r="D20" s="24">
        <f>D19+E19</f>
        <v>3829031.9999999995</v>
      </c>
      <c r="E20" s="26"/>
      <c r="F20" s="24">
        <f>F19+G19</f>
        <v>5504300</v>
      </c>
      <c r="G20" s="26"/>
      <c r="H20" s="24">
        <f>H19+I19</f>
        <v>8628955</v>
      </c>
      <c r="I20" s="26"/>
      <c r="J20" s="24">
        <f>J19+K19</f>
        <v>0</v>
      </c>
      <c r="K20" s="26"/>
      <c r="L20" s="24">
        <f>L19+M19</f>
        <v>104295492</v>
      </c>
      <c r="M20" s="25"/>
      <c r="N20" s="18">
        <f>B20+D20+F20+H20+J20</f>
        <v>104295492.00000001</v>
      </c>
      <c r="P20" s="5" t="s">
        <v>0</v>
      </c>
      <c r="Q20" s="24">
        <f>Q19+R19</f>
        <v>18064</v>
      </c>
      <c r="R20" s="26"/>
      <c r="S20" s="24">
        <f>S19+T19</f>
        <v>1525</v>
      </c>
      <c r="T20" s="26"/>
      <c r="U20" s="24">
        <f>U19+V19</f>
        <v>1685</v>
      </c>
      <c r="V20" s="26"/>
      <c r="W20" s="24">
        <f>W19+X19</f>
        <v>8425</v>
      </c>
      <c r="X20" s="26"/>
      <c r="Y20" s="24">
        <f>Y19+Z19</f>
        <v>1620</v>
      </c>
      <c r="Z20" s="26"/>
      <c r="AA20" s="24">
        <f>AA19+AB19</f>
        <v>31319</v>
      </c>
      <c r="AB20" s="26"/>
      <c r="AC20" s="19">
        <f>Q20+S20+U20+W20+Y20</f>
        <v>31319</v>
      </c>
      <c r="AE20" s="5" t="s">
        <v>0</v>
      </c>
      <c r="AF20" s="27">
        <f>IFERROR(B20/Q20,"N.A.")</f>
        <v>4779.2961138175388</v>
      </c>
      <c r="AG20" s="28"/>
      <c r="AH20" s="27">
        <f>IFERROR(D20/S20,"N.A.")</f>
        <v>2510.8406557377048</v>
      </c>
      <c r="AI20" s="28"/>
      <c r="AJ20" s="27">
        <f>IFERROR(F20/U20,"N.A.")</f>
        <v>3266.6468842729969</v>
      </c>
      <c r="AK20" s="28"/>
      <c r="AL20" s="27">
        <f>IFERROR(H20/W20,"N.A.")</f>
        <v>1024.2083086053412</v>
      </c>
      <c r="AM20" s="28"/>
      <c r="AN20" s="27">
        <f>IFERROR(J20/Y20,"N.A.")</f>
        <v>0</v>
      </c>
      <c r="AO20" s="28"/>
      <c r="AP20" s="27">
        <f>IFERROR(L20/AA20,"N.A.")</f>
        <v>3330.10287684792</v>
      </c>
      <c r="AQ20" s="28"/>
      <c r="AR20" s="16">
        <f>IFERROR(N20/AC20, "N.A.")</f>
        <v>3330.1028768479205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5914650.0000000009</v>
      </c>
      <c r="C27" s="2"/>
      <c r="D27" s="2">
        <v>2837280</v>
      </c>
      <c r="E27" s="2"/>
      <c r="F27" s="2">
        <v>2330600</v>
      </c>
      <c r="G27" s="2"/>
      <c r="H27" s="2">
        <v>2189795.9999999995</v>
      </c>
      <c r="I27" s="2"/>
      <c r="J27" s="2">
        <v>0</v>
      </c>
      <c r="K27" s="2"/>
      <c r="L27" s="1">
        <f>B27+D27+F27+H27+J27</f>
        <v>13272326</v>
      </c>
      <c r="M27" s="13">
        <f>C27+E27+G27+I27+K27</f>
        <v>0</v>
      </c>
      <c r="N27" s="14">
        <f>L27+M27</f>
        <v>13272326</v>
      </c>
      <c r="P27" s="3" t="s">
        <v>12</v>
      </c>
      <c r="Q27" s="2">
        <v>1493</v>
      </c>
      <c r="R27" s="2">
        <v>0</v>
      </c>
      <c r="S27" s="2">
        <v>1125</v>
      </c>
      <c r="T27" s="2">
        <v>0</v>
      </c>
      <c r="U27" s="2">
        <v>759</v>
      </c>
      <c r="V27" s="2">
        <v>0</v>
      </c>
      <c r="W27" s="2">
        <v>1299</v>
      </c>
      <c r="X27" s="2">
        <v>0</v>
      </c>
      <c r="Y27" s="2">
        <v>183</v>
      </c>
      <c r="Z27" s="2">
        <v>0</v>
      </c>
      <c r="AA27" s="1">
        <f>Q27+S27+U27+W27+Y27</f>
        <v>4859</v>
      </c>
      <c r="AB27" s="13">
        <f>R27+T27+V27+X27+Z27</f>
        <v>0</v>
      </c>
      <c r="AC27" s="14">
        <f>AA27+AB27</f>
        <v>4859</v>
      </c>
      <c r="AE27" s="3" t="s">
        <v>12</v>
      </c>
      <c r="AF27" s="2">
        <f>IFERROR(B27/Q27, "N.A.")</f>
        <v>3961.5874079035507</v>
      </c>
      <c r="AG27" s="2" t="str">
        <f t="shared" ref="AG27:AR31" si="15">IFERROR(C27/R27, "N.A.")</f>
        <v>N.A.</v>
      </c>
      <c r="AH27" s="2">
        <f t="shared" si="15"/>
        <v>2522.0266666666666</v>
      </c>
      <c r="AI27" s="2" t="str">
        <f t="shared" si="15"/>
        <v>N.A.</v>
      </c>
      <c r="AJ27" s="2">
        <f t="shared" si="15"/>
        <v>3070.619235836627</v>
      </c>
      <c r="AK27" s="2" t="str">
        <f t="shared" si="15"/>
        <v>N.A.</v>
      </c>
      <c r="AL27" s="2">
        <f t="shared" si="15"/>
        <v>1685.7551963048495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2731.4933113809425</v>
      </c>
      <c r="AQ27" s="13" t="str">
        <f t="shared" si="15"/>
        <v>N.A.</v>
      </c>
      <c r="AR27" s="14">
        <f t="shared" si="15"/>
        <v>2731.4933113809425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10788840</v>
      </c>
      <c r="C29" s="2">
        <v>35197959.999999993</v>
      </c>
      <c r="D29" s="2">
        <v>991752</v>
      </c>
      <c r="E29" s="2"/>
      <c r="F29" s="2"/>
      <c r="G29" s="2">
        <v>1888560.0000000002</v>
      </c>
      <c r="H29" s="2"/>
      <c r="I29" s="2">
        <v>1637440</v>
      </c>
      <c r="J29" s="2">
        <v>0</v>
      </c>
      <c r="K29" s="2"/>
      <c r="L29" s="1">
        <f t="shared" si="16"/>
        <v>11780592</v>
      </c>
      <c r="M29" s="13">
        <f t="shared" si="16"/>
        <v>38723959.999999993</v>
      </c>
      <c r="N29" s="14">
        <f t="shared" si="17"/>
        <v>50504551.999999993</v>
      </c>
      <c r="P29" s="3" t="s">
        <v>14</v>
      </c>
      <c r="Q29" s="2">
        <v>3146</v>
      </c>
      <c r="R29" s="2">
        <v>5159</v>
      </c>
      <c r="S29" s="2">
        <v>400</v>
      </c>
      <c r="T29" s="2">
        <v>0</v>
      </c>
      <c r="U29" s="2">
        <v>0</v>
      </c>
      <c r="V29" s="2">
        <v>472</v>
      </c>
      <c r="W29" s="2">
        <v>0</v>
      </c>
      <c r="X29" s="2">
        <v>454</v>
      </c>
      <c r="Y29" s="2">
        <v>183</v>
      </c>
      <c r="Z29" s="2">
        <v>0</v>
      </c>
      <c r="AA29" s="1">
        <f t="shared" si="18"/>
        <v>3729</v>
      </c>
      <c r="AB29" s="13">
        <f t="shared" si="18"/>
        <v>6085</v>
      </c>
      <c r="AC29" s="14">
        <f t="shared" si="19"/>
        <v>9814</v>
      </c>
      <c r="AE29" s="3" t="s">
        <v>14</v>
      </c>
      <c r="AF29" s="2">
        <f t="shared" si="20"/>
        <v>3429.3833439287987</v>
      </c>
      <c r="AG29" s="2">
        <f t="shared" si="15"/>
        <v>6822.6322930800525</v>
      </c>
      <c r="AH29" s="2">
        <f t="shared" si="15"/>
        <v>2479.38</v>
      </c>
      <c r="AI29" s="2" t="str">
        <f t="shared" si="15"/>
        <v>N.A.</v>
      </c>
      <c r="AJ29" s="2" t="str">
        <f t="shared" si="15"/>
        <v>N.A.</v>
      </c>
      <c r="AK29" s="2">
        <f t="shared" si="15"/>
        <v>4001.1864406779664</v>
      </c>
      <c r="AL29" s="2" t="str">
        <f t="shared" si="15"/>
        <v>N.A.</v>
      </c>
      <c r="AM29" s="2">
        <f t="shared" si="15"/>
        <v>3606.6960352422907</v>
      </c>
      <c r="AN29" s="2">
        <f t="shared" si="15"/>
        <v>0</v>
      </c>
      <c r="AO29" s="2" t="str">
        <f t="shared" si="15"/>
        <v>N.A.</v>
      </c>
      <c r="AP29" s="15">
        <f t="shared" si="15"/>
        <v>3159.1826226870476</v>
      </c>
      <c r="AQ29" s="13">
        <f t="shared" si="15"/>
        <v>6363.8389482333596</v>
      </c>
      <c r="AR29" s="14">
        <f t="shared" si="15"/>
        <v>5146.1740370898706</v>
      </c>
    </row>
    <row r="30" spans="1:44" ht="15" customHeight="1" thickBot="1" x14ac:dyDescent="0.3">
      <c r="A30" s="3" t="s">
        <v>15</v>
      </c>
      <c r="B30" s="2">
        <v>2188270</v>
      </c>
      <c r="C30" s="2">
        <v>786900</v>
      </c>
      <c r="D30" s="2"/>
      <c r="E30" s="2"/>
      <c r="F30" s="2"/>
      <c r="G30" s="2"/>
      <c r="H30" s="2">
        <v>460611.00000000006</v>
      </c>
      <c r="I30" s="2"/>
      <c r="J30" s="2">
        <v>0</v>
      </c>
      <c r="K30" s="2"/>
      <c r="L30" s="1">
        <f t="shared" si="16"/>
        <v>2648881</v>
      </c>
      <c r="M30" s="13">
        <f t="shared" si="16"/>
        <v>786900</v>
      </c>
      <c r="N30" s="14">
        <f t="shared" si="17"/>
        <v>3435781</v>
      </c>
      <c r="P30" s="3" t="s">
        <v>15</v>
      </c>
      <c r="Q30" s="2">
        <v>637</v>
      </c>
      <c r="R30" s="2">
        <v>183</v>
      </c>
      <c r="S30" s="2">
        <v>0</v>
      </c>
      <c r="T30" s="2">
        <v>0</v>
      </c>
      <c r="U30" s="2">
        <v>0</v>
      </c>
      <c r="V30" s="2">
        <v>0</v>
      </c>
      <c r="W30" s="2">
        <v>2746</v>
      </c>
      <c r="X30" s="2">
        <v>0</v>
      </c>
      <c r="Y30" s="2">
        <v>495</v>
      </c>
      <c r="Z30" s="2">
        <v>0</v>
      </c>
      <c r="AA30" s="1">
        <f t="shared" si="18"/>
        <v>3878</v>
      </c>
      <c r="AB30" s="13">
        <f t="shared" si="18"/>
        <v>183</v>
      </c>
      <c r="AC30" s="17">
        <f t="shared" si="19"/>
        <v>4061</v>
      </c>
      <c r="AE30" s="3" t="s">
        <v>15</v>
      </c>
      <c r="AF30" s="2">
        <f t="shared" si="20"/>
        <v>3435.2747252747254</v>
      </c>
      <c r="AG30" s="2">
        <f t="shared" si="15"/>
        <v>4300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167.73889293517846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683.05337802991232</v>
      </c>
      <c r="AQ30" s="13">
        <f t="shared" si="15"/>
        <v>4300</v>
      </c>
      <c r="AR30" s="14">
        <f t="shared" si="15"/>
        <v>846.04309283427722</v>
      </c>
    </row>
    <row r="31" spans="1:44" ht="15" customHeight="1" thickBot="1" x14ac:dyDescent="0.3">
      <c r="A31" s="4" t="s">
        <v>16</v>
      </c>
      <c r="B31" s="2">
        <v>18891760</v>
      </c>
      <c r="C31" s="2">
        <v>35984860</v>
      </c>
      <c r="D31" s="2">
        <v>3829031.9999999995</v>
      </c>
      <c r="E31" s="2"/>
      <c r="F31" s="2">
        <v>2330600</v>
      </c>
      <c r="G31" s="2">
        <v>1888560.0000000002</v>
      </c>
      <c r="H31" s="2">
        <v>2650407</v>
      </c>
      <c r="I31" s="2">
        <v>1637440</v>
      </c>
      <c r="J31" s="2">
        <v>0</v>
      </c>
      <c r="K31" s="2"/>
      <c r="L31" s="1">
        <f t="shared" ref="L31" si="21">B31+D31+F31+H31+J31</f>
        <v>27701799</v>
      </c>
      <c r="M31" s="13">
        <f t="shared" ref="M31" si="22">C31+E31+G31+I31+K31</f>
        <v>39510860</v>
      </c>
      <c r="N31" s="17">
        <f t="shared" ref="N31" si="23">L31+M31</f>
        <v>67212659</v>
      </c>
      <c r="P31" s="4" t="s">
        <v>16</v>
      </c>
      <c r="Q31" s="2">
        <v>5276</v>
      </c>
      <c r="R31" s="2">
        <v>5342</v>
      </c>
      <c r="S31" s="2">
        <v>1525</v>
      </c>
      <c r="T31" s="2">
        <v>0</v>
      </c>
      <c r="U31" s="2">
        <v>759</v>
      </c>
      <c r="V31" s="2">
        <v>472</v>
      </c>
      <c r="W31" s="2">
        <v>4045</v>
      </c>
      <c r="X31" s="2">
        <v>454</v>
      </c>
      <c r="Y31" s="2">
        <v>861</v>
      </c>
      <c r="Z31" s="2">
        <v>0</v>
      </c>
      <c r="AA31" s="1">
        <f t="shared" ref="AA31" si="24">Q31+S31+U31+W31+Y31</f>
        <v>12466</v>
      </c>
      <c r="AB31" s="13">
        <f t="shared" ref="AB31" si="25">R31+T31+V31+X31+Z31</f>
        <v>6268</v>
      </c>
      <c r="AC31" s="14">
        <f t="shared" ref="AC31" si="26">AA31+AB31</f>
        <v>18734</v>
      </c>
      <c r="AE31" s="4" t="s">
        <v>16</v>
      </c>
      <c r="AF31" s="2">
        <f t="shared" si="20"/>
        <v>3580.6974981046246</v>
      </c>
      <c r="AG31" s="2">
        <f t="shared" si="15"/>
        <v>6736.2149007862226</v>
      </c>
      <c r="AH31" s="2">
        <f t="shared" si="15"/>
        <v>2510.8406557377048</v>
      </c>
      <c r="AI31" s="2" t="str">
        <f t="shared" si="15"/>
        <v>N.A.</v>
      </c>
      <c r="AJ31" s="2">
        <f t="shared" si="15"/>
        <v>3070.619235836627</v>
      </c>
      <c r="AK31" s="2">
        <f t="shared" si="15"/>
        <v>4001.1864406779664</v>
      </c>
      <c r="AL31" s="2">
        <f t="shared" si="15"/>
        <v>655.23040791100118</v>
      </c>
      <c r="AM31" s="2">
        <f t="shared" si="15"/>
        <v>3606.6960352422907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2222.1882721001125</v>
      </c>
      <c r="AQ31" s="13">
        <f t="shared" ref="AQ31" si="28">IFERROR(M31/AB31, "N.A.")</f>
        <v>6303.5832801531587</v>
      </c>
      <c r="AR31" s="14">
        <f t="shared" ref="AR31" si="29">IFERROR(N31/AC31, "N.A.")</f>
        <v>3587.7366819686131</v>
      </c>
    </row>
    <row r="32" spans="1:44" ht="15" customHeight="1" thickBot="1" x14ac:dyDescent="0.3">
      <c r="A32" s="5" t="s">
        <v>0</v>
      </c>
      <c r="B32" s="24">
        <f>B31+C31</f>
        <v>54876620</v>
      </c>
      <c r="C32" s="26"/>
      <c r="D32" s="24">
        <f>D31+E31</f>
        <v>3829031.9999999995</v>
      </c>
      <c r="E32" s="26"/>
      <c r="F32" s="24">
        <f>F31+G31</f>
        <v>4219160</v>
      </c>
      <c r="G32" s="26"/>
      <c r="H32" s="24">
        <f>H31+I31</f>
        <v>4287847</v>
      </c>
      <c r="I32" s="26"/>
      <c r="J32" s="24">
        <f>J31+K31</f>
        <v>0</v>
      </c>
      <c r="K32" s="26"/>
      <c r="L32" s="24">
        <f>L31+M31</f>
        <v>67212659</v>
      </c>
      <c r="M32" s="25"/>
      <c r="N32" s="18">
        <f>B32+D32+F32+H32+J32</f>
        <v>67212659</v>
      </c>
      <c r="P32" s="5" t="s">
        <v>0</v>
      </c>
      <c r="Q32" s="24">
        <f>Q31+R31</f>
        <v>10618</v>
      </c>
      <c r="R32" s="26"/>
      <c r="S32" s="24">
        <f>S31+T31</f>
        <v>1525</v>
      </c>
      <c r="T32" s="26"/>
      <c r="U32" s="24">
        <f>U31+V31</f>
        <v>1231</v>
      </c>
      <c r="V32" s="26"/>
      <c r="W32" s="24">
        <f>W31+X31</f>
        <v>4499</v>
      </c>
      <c r="X32" s="26"/>
      <c r="Y32" s="24">
        <f>Y31+Z31</f>
        <v>861</v>
      </c>
      <c r="Z32" s="26"/>
      <c r="AA32" s="24">
        <f>AA31+AB31</f>
        <v>18734</v>
      </c>
      <c r="AB32" s="26"/>
      <c r="AC32" s="19">
        <f>Q32+S32+U32+W32+Y32</f>
        <v>18734</v>
      </c>
      <c r="AE32" s="5" t="s">
        <v>0</v>
      </c>
      <c r="AF32" s="27">
        <f>IFERROR(B32/Q32,"N.A.")</f>
        <v>5168.2633264268225</v>
      </c>
      <c r="AG32" s="28"/>
      <c r="AH32" s="27">
        <f>IFERROR(D32/S32,"N.A.")</f>
        <v>2510.8406557377048</v>
      </c>
      <c r="AI32" s="28"/>
      <c r="AJ32" s="27">
        <f>IFERROR(F32/U32,"N.A.")</f>
        <v>3427.4248578391553</v>
      </c>
      <c r="AK32" s="28"/>
      <c r="AL32" s="27">
        <f>IFERROR(H32/W32,"N.A.")</f>
        <v>953.06668148477445</v>
      </c>
      <c r="AM32" s="28"/>
      <c r="AN32" s="27">
        <f>IFERROR(J32/Y32,"N.A.")</f>
        <v>0</v>
      </c>
      <c r="AO32" s="28"/>
      <c r="AP32" s="27">
        <f>IFERROR(L32/AA32,"N.A.")</f>
        <v>3587.7366819686131</v>
      </c>
      <c r="AQ32" s="28"/>
      <c r="AR32" s="16">
        <f>IFERROR(N32/AC32, "N.A.")</f>
        <v>3587.7366819686131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1507365</v>
      </c>
      <c r="C39" s="2"/>
      <c r="D39" s="2"/>
      <c r="E39" s="2"/>
      <c r="F39" s="2">
        <v>472140</v>
      </c>
      <c r="G39" s="2"/>
      <c r="H39" s="2">
        <v>4341107.9999999991</v>
      </c>
      <c r="I39" s="2"/>
      <c r="J39" s="2">
        <v>0</v>
      </c>
      <c r="K39" s="2"/>
      <c r="L39" s="1">
        <f>B39+D39+F39+H39+J39</f>
        <v>6320612.9999999991</v>
      </c>
      <c r="M39" s="13">
        <f>C39+E39+G39+I39+K39</f>
        <v>0</v>
      </c>
      <c r="N39" s="14">
        <f>L39+M39</f>
        <v>6320612.9999999991</v>
      </c>
      <c r="P39" s="3" t="s">
        <v>12</v>
      </c>
      <c r="Q39" s="2">
        <v>795</v>
      </c>
      <c r="R39" s="2">
        <v>0</v>
      </c>
      <c r="S39" s="2">
        <v>0</v>
      </c>
      <c r="T39" s="2">
        <v>0</v>
      </c>
      <c r="U39" s="2">
        <v>183</v>
      </c>
      <c r="V39" s="2">
        <v>0</v>
      </c>
      <c r="W39" s="2">
        <v>3926</v>
      </c>
      <c r="X39" s="2">
        <v>0</v>
      </c>
      <c r="Y39" s="2">
        <v>515</v>
      </c>
      <c r="Z39" s="2">
        <v>0</v>
      </c>
      <c r="AA39" s="1">
        <f>Q39+S39+U39+W39+Y39</f>
        <v>5419</v>
      </c>
      <c r="AB39" s="13">
        <f>R39+T39+V39+X39+Z39</f>
        <v>0</v>
      </c>
      <c r="AC39" s="14">
        <f>AA39+AB39</f>
        <v>5419</v>
      </c>
      <c r="AE39" s="3" t="s">
        <v>12</v>
      </c>
      <c r="AF39" s="2">
        <f>IFERROR(B39/Q39, "N.A.")</f>
        <v>1896.0566037735848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2580</v>
      </c>
      <c r="AK39" s="2" t="str">
        <f t="shared" si="30"/>
        <v>N.A.</v>
      </c>
      <c r="AL39" s="2">
        <f t="shared" si="30"/>
        <v>1105.7330616403462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1166.3799594021036</v>
      </c>
      <c r="AQ39" s="13" t="str">
        <f t="shared" si="30"/>
        <v>N.A.</v>
      </c>
      <c r="AR39" s="14">
        <f t="shared" si="30"/>
        <v>1166.3799594021036</v>
      </c>
    </row>
    <row r="40" spans="1:44" ht="15" customHeight="1" thickBot="1" x14ac:dyDescent="0.3">
      <c r="A40" s="3" t="s">
        <v>13</v>
      </c>
      <c r="B40" s="2">
        <v>1322465.0000000002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1322465.0000000002</v>
      </c>
      <c r="M40" s="13">
        <f t="shared" si="31"/>
        <v>0</v>
      </c>
      <c r="N40" s="14">
        <f t="shared" ref="N40:N42" si="32">L40+M40</f>
        <v>1322465.0000000002</v>
      </c>
      <c r="P40" s="3" t="s">
        <v>13</v>
      </c>
      <c r="Q40" s="2">
        <v>971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971</v>
      </c>
      <c r="AB40" s="13">
        <f t="shared" si="33"/>
        <v>0</v>
      </c>
      <c r="AC40" s="14">
        <f t="shared" ref="AC40:AC42" si="34">AA40+AB40</f>
        <v>971</v>
      </c>
      <c r="AE40" s="3" t="s">
        <v>13</v>
      </c>
      <c r="AF40" s="2">
        <f t="shared" ref="AF40:AF43" si="35">IFERROR(B40/Q40, "N.A.")</f>
        <v>1361.9618949536562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1361.9618949536562</v>
      </c>
      <c r="AQ40" s="13" t="str">
        <f t="shared" si="30"/>
        <v>N.A.</v>
      </c>
      <c r="AR40" s="14">
        <f t="shared" si="30"/>
        <v>1361.9618949536562</v>
      </c>
    </row>
    <row r="41" spans="1:44" ht="15" customHeight="1" thickBot="1" x14ac:dyDescent="0.3">
      <c r="A41" s="3" t="s">
        <v>14</v>
      </c>
      <c r="B41" s="2">
        <v>6756530</v>
      </c>
      <c r="C41" s="2">
        <v>21201360.000000004</v>
      </c>
      <c r="D41" s="2"/>
      <c r="E41" s="2"/>
      <c r="F41" s="2"/>
      <c r="G41" s="2">
        <v>813000</v>
      </c>
      <c r="H41" s="2"/>
      <c r="I41" s="2"/>
      <c r="J41" s="2">
        <v>0</v>
      </c>
      <c r="K41" s="2"/>
      <c r="L41" s="1">
        <f t="shared" si="31"/>
        <v>6756530</v>
      </c>
      <c r="M41" s="13">
        <f t="shared" si="31"/>
        <v>22014360.000000004</v>
      </c>
      <c r="N41" s="14">
        <f t="shared" si="32"/>
        <v>28770890.000000004</v>
      </c>
      <c r="P41" s="3" t="s">
        <v>14</v>
      </c>
      <c r="Q41" s="2">
        <v>1626</v>
      </c>
      <c r="R41" s="2">
        <v>3871</v>
      </c>
      <c r="S41" s="2">
        <v>0</v>
      </c>
      <c r="T41" s="2">
        <v>0</v>
      </c>
      <c r="U41" s="2">
        <v>0</v>
      </c>
      <c r="V41" s="2">
        <v>271</v>
      </c>
      <c r="W41" s="2">
        <v>0</v>
      </c>
      <c r="X41" s="2">
        <v>0</v>
      </c>
      <c r="Y41" s="2">
        <v>244</v>
      </c>
      <c r="Z41" s="2">
        <v>0</v>
      </c>
      <c r="AA41" s="1">
        <f t="shared" si="33"/>
        <v>1870</v>
      </c>
      <c r="AB41" s="13">
        <f t="shared" si="33"/>
        <v>4142</v>
      </c>
      <c r="AC41" s="14">
        <f t="shared" si="34"/>
        <v>6012</v>
      </c>
      <c r="AE41" s="3" t="s">
        <v>14</v>
      </c>
      <c r="AF41" s="2">
        <f t="shared" si="35"/>
        <v>4155.3075030750306</v>
      </c>
      <c r="AG41" s="2">
        <f t="shared" si="30"/>
        <v>5476.9723585636793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3000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3613.1176470588234</v>
      </c>
      <c r="AQ41" s="13">
        <f t="shared" si="30"/>
        <v>5314.9106711733475</v>
      </c>
      <c r="AR41" s="14">
        <f t="shared" si="30"/>
        <v>4785.5771789753835</v>
      </c>
    </row>
    <row r="42" spans="1:44" ht="15" customHeight="1" thickBot="1" x14ac:dyDescent="0.3">
      <c r="A42" s="3" t="s">
        <v>15</v>
      </c>
      <c r="B42" s="2"/>
      <c r="C42" s="2">
        <v>668865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668865</v>
      </c>
      <c r="N42" s="14">
        <f t="shared" si="32"/>
        <v>668865</v>
      </c>
      <c r="P42" s="3" t="s">
        <v>15</v>
      </c>
      <c r="Q42" s="2">
        <v>0</v>
      </c>
      <c r="R42" s="2">
        <v>183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183</v>
      </c>
      <c r="AC42" s="14">
        <f t="shared" si="34"/>
        <v>183</v>
      </c>
      <c r="AE42" s="3" t="s">
        <v>15</v>
      </c>
      <c r="AF42" s="2" t="str">
        <f t="shared" si="35"/>
        <v>N.A.</v>
      </c>
      <c r="AG42" s="2">
        <f t="shared" si="30"/>
        <v>3655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3655</v>
      </c>
      <c r="AR42" s="14">
        <f t="shared" si="30"/>
        <v>3655</v>
      </c>
    </row>
    <row r="43" spans="1:44" ht="15" customHeight="1" thickBot="1" x14ac:dyDescent="0.3">
      <c r="A43" s="4" t="s">
        <v>16</v>
      </c>
      <c r="B43" s="2">
        <v>9586359.9999999981</v>
      </c>
      <c r="C43" s="2">
        <v>21870225.000000004</v>
      </c>
      <c r="D43" s="2"/>
      <c r="E43" s="2"/>
      <c r="F43" s="2">
        <v>472140</v>
      </c>
      <c r="G43" s="2">
        <v>813000</v>
      </c>
      <c r="H43" s="2">
        <v>4341107.9999999991</v>
      </c>
      <c r="I43" s="2"/>
      <c r="J43" s="2">
        <v>0</v>
      </c>
      <c r="K43" s="2"/>
      <c r="L43" s="1">
        <f t="shared" ref="L43" si="36">B43+D43+F43+H43+J43</f>
        <v>14399607.999999996</v>
      </c>
      <c r="M43" s="13">
        <f t="shared" ref="M43" si="37">C43+E43+G43+I43+K43</f>
        <v>22683225.000000004</v>
      </c>
      <c r="N43" s="17">
        <f t="shared" ref="N43" si="38">L43+M43</f>
        <v>37082833</v>
      </c>
      <c r="P43" s="4" t="s">
        <v>16</v>
      </c>
      <c r="Q43" s="2">
        <v>3392</v>
      </c>
      <c r="R43" s="2">
        <v>4054</v>
      </c>
      <c r="S43" s="2">
        <v>0</v>
      </c>
      <c r="T43" s="2">
        <v>0</v>
      </c>
      <c r="U43" s="2">
        <v>183</v>
      </c>
      <c r="V43" s="2">
        <v>271</v>
      </c>
      <c r="W43" s="2">
        <v>3926</v>
      </c>
      <c r="X43" s="2">
        <v>0</v>
      </c>
      <c r="Y43" s="2">
        <v>759</v>
      </c>
      <c r="Z43" s="2">
        <v>0</v>
      </c>
      <c r="AA43" s="1">
        <f t="shared" ref="AA43" si="39">Q43+S43+U43+W43+Y43</f>
        <v>8260</v>
      </c>
      <c r="AB43" s="13">
        <f t="shared" ref="AB43" si="40">R43+T43+V43+X43+Z43</f>
        <v>4325</v>
      </c>
      <c r="AC43" s="17">
        <f t="shared" ref="AC43" si="41">AA43+AB43</f>
        <v>12585</v>
      </c>
      <c r="AE43" s="4" t="s">
        <v>16</v>
      </c>
      <c r="AF43" s="2">
        <f t="shared" si="35"/>
        <v>2826.1674528301883</v>
      </c>
      <c r="AG43" s="2">
        <f t="shared" si="30"/>
        <v>5394.7274296990636</v>
      </c>
      <c r="AH43" s="2" t="str">
        <f t="shared" si="30"/>
        <v>N.A.</v>
      </c>
      <c r="AI43" s="2" t="str">
        <f t="shared" si="30"/>
        <v>N.A.</v>
      </c>
      <c r="AJ43" s="2">
        <f t="shared" si="30"/>
        <v>2580</v>
      </c>
      <c r="AK43" s="2">
        <f t="shared" si="30"/>
        <v>3000</v>
      </c>
      <c r="AL43" s="2">
        <f t="shared" si="30"/>
        <v>1105.7330616403462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1743.2939467312344</v>
      </c>
      <c r="AQ43" s="13">
        <f t="shared" ref="AQ43" si="43">IFERROR(M43/AB43, "N.A.")</f>
        <v>5244.6763005780358</v>
      </c>
      <c r="AR43" s="14">
        <f t="shared" ref="AR43" si="44">IFERROR(N43/AC43, "N.A.")</f>
        <v>2946.5898291617004</v>
      </c>
    </row>
    <row r="44" spans="1:44" ht="15" customHeight="1" thickBot="1" x14ac:dyDescent="0.3">
      <c r="A44" s="5" t="s">
        <v>0</v>
      </c>
      <c r="B44" s="24">
        <f>B43+C43</f>
        <v>31456585</v>
      </c>
      <c r="C44" s="26"/>
      <c r="D44" s="24">
        <f>D43+E43</f>
        <v>0</v>
      </c>
      <c r="E44" s="26"/>
      <c r="F44" s="24">
        <f>F43+G43</f>
        <v>1285140</v>
      </c>
      <c r="G44" s="26"/>
      <c r="H44" s="24">
        <f>H43+I43</f>
        <v>4341107.9999999991</v>
      </c>
      <c r="I44" s="26"/>
      <c r="J44" s="24">
        <f>J43+K43</f>
        <v>0</v>
      </c>
      <c r="K44" s="26"/>
      <c r="L44" s="24">
        <f>L43+M43</f>
        <v>37082833</v>
      </c>
      <c r="M44" s="25"/>
      <c r="N44" s="18">
        <f>B44+D44+F44+H44+J44</f>
        <v>37082833</v>
      </c>
      <c r="P44" s="5" t="s">
        <v>0</v>
      </c>
      <c r="Q44" s="24">
        <f>Q43+R43</f>
        <v>7446</v>
      </c>
      <c r="R44" s="26"/>
      <c r="S44" s="24">
        <f>S43+T43</f>
        <v>0</v>
      </c>
      <c r="T44" s="26"/>
      <c r="U44" s="24">
        <f>U43+V43</f>
        <v>454</v>
      </c>
      <c r="V44" s="26"/>
      <c r="W44" s="24">
        <f>W43+X43</f>
        <v>3926</v>
      </c>
      <c r="X44" s="26"/>
      <c r="Y44" s="24">
        <f>Y43+Z43</f>
        <v>759</v>
      </c>
      <c r="Z44" s="26"/>
      <c r="AA44" s="24">
        <f>AA43+AB43</f>
        <v>12585</v>
      </c>
      <c r="AB44" s="25"/>
      <c r="AC44" s="18">
        <f>Q44+S44+U44+W44+Y44</f>
        <v>12585</v>
      </c>
      <c r="AE44" s="5" t="s">
        <v>0</v>
      </c>
      <c r="AF44" s="27">
        <f>IFERROR(B44/Q44,"N.A.")</f>
        <v>4224.6286596830514</v>
      </c>
      <c r="AG44" s="28"/>
      <c r="AH44" s="27" t="str">
        <f>IFERROR(D44/S44,"N.A.")</f>
        <v>N.A.</v>
      </c>
      <c r="AI44" s="28"/>
      <c r="AJ44" s="27">
        <f>IFERROR(F44/U44,"N.A.")</f>
        <v>2830.7048458149779</v>
      </c>
      <c r="AK44" s="28"/>
      <c r="AL44" s="27">
        <f>IFERROR(H44/W44,"N.A.")</f>
        <v>1105.7330616403462</v>
      </c>
      <c r="AM44" s="28"/>
      <c r="AN44" s="27">
        <f>IFERROR(J44/Y44,"N.A.")</f>
        <v>0</v>
      </c>
      <c r="AO44" s="28"/>
      <c r="AP44" s="27">
        <f>IFERROR(L44/AA44,"N.A.")</f>
        <v>2946.5898291617004</v>
      </c>
      <c r="AQ44" s="28"/>
      <c r="AR44" s="16">
        <f>IFERROR(N44/AC44, "N.A.")</f>
        <v>2946.5898291617004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3439785</v>
      </c>
      <c r="C15" s="2"/>
      <c r="D15" s="2">
        <v>1098000</v>
      </c>
      <c r="E15" s="2"/>
      <c r="F15" s="2">
        <v>1171750</v>
      </c>
      <c r="G15" s="2"/>
      <c r="H15" s="2">
        <v>4875400</v>
      </c>
      <c r="I15" s="2"/>
      <c r="J15" s="2">
        <v>0</v>
      </c>
      <c r="K15" s="2"/>
      <c r="L15" s="1">
        <f>B15+D15+F15+H15+J15</f>
        <v>10584935</v>
      </c>
      <c r="M15" s="13">
        <f>C15+E15+G15+I15+K15</f>
        <v>0</v>
      </c>
      <c r="N15" s="14">
        <f>L15+M15</f>
        <v>10584935</v>
      </c>
      <c r="P15" s="3" t="s">
        <v>12</v>
      </c>
      <c r="Q15" s="2">
        <v>856</v>
      </c>
      <c r="R15" s="2">
        <v>0</v>
      </c>
      <c r="S15" s="2">
        <v>183</v>
      </c>
      <c r="T15" s="2">
        <v>0</v>
      </c>
      <c r="U15" s="2">
        <v>109</v>
      </c>
      <c r="V15" s="2">
        <v>0</v>
      </c>
      <c r="W15" s="2">
        <v>1092</v>
      </c>
      <c r="X15" s="2">
        <v>0</v>
      </c>
      <c r="Y15" s="2">
        <v>142</v>
      </c>
      <c r="Z15" s="2">
        <v>0</v>
      </c>
      <c r="AA15" s="1">
        <f>Q15+S15+U15+W15+Y15</f>
        <v>2382</v>
      </c>
      <c r="AB15" s="13">
        <f>R15+T15+V15+X15+Z15</f>
        <v>0</v>
      </c>
      <c r="AC15" s="14">
        <f>AA15+AB15</f>
        <v>2382</v>
      </c>
      <c r="AE15" s="3" t="s">
        <v>12</v>
      </c>
      <c r="AF15" s="2">
        <f>IFERROR(B15/Q15, "N.A.")</f>
        <v>4018.4404205607475</v>
      </c>
      <c r="AG15" s="2" t="str">
        <f t="shared" ref="AG15:AR19" si="0">IFERROR(C15/R15, "N.A.")</f>
        <v>N.A.</v>
      </c>
      <c r="AH15" s="2">
        <f t="shared" si="0"/>
        <v>6000</v>
      </c>
      <c r="AI15" s="2" t="str">
        <f t="shared" si="0"/>
        <v>N.A.</v>
      </c>
      <c r="AJ15" s="2">
        <f t="shared" si="0"/>
        <v>10750</v>
      </c>
      <c r="AK15" s="2" t="str">
        <f t="shared" si="0"/>
        <v>N.A.</v>
      </c>
      <c r="AL15" s="2">
        <f t="shared" si="0"/>
        <v>4464.6520146520143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4443.7174643157014</v>
      </c>
      <c r="AQ15" s="13" t="str">
        <f t="shared" si="0"/>
        <v>N.A.</v>
      </c>
      <c r="AR15" s="14">
        <f t="shared" si="0"/>
        <v>4443.7174643157014</v>
      </c>
    </row>
    <row r="16" spans="1:44" ht="15" customHeight="1" thickBot="1" x14ac:dyDescent="0.3">
      <c r="A16" s="3" t="s">
        <v>13</v>
      </c>
      <c r="B16" s="2">
        <v>472140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472140</v>
      </c>
      <c r="M16" s="13">
        <f t="shared" si="1"/>
        <v>0</v>
      </c>
      <c r="N16" s="14">
        <f t="shared" ref="N16:N18" si="2">L16+M16</f>
        <v>472140</v>
      </c>
      <c r="P16" s="3" t="s">
        <v>13</v>
      </c>
      <c r="Q16" s="2">
        <v>183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183</v>
      </c>
      <c r="AB16" s="13">
        <f t="shared" si="3"/>
        <v>0</v>
      </c>
      <c r="AC16" s="14">
        <f t="shared" ref="AC16:AC18" si="4">AA16+AB16</f>
        <v>183</v>
      </c>
      <c r="AE16" s="3" t="s">
        <v>13</v>
      </c>
      <c r="AF16" s="2">
        <f t="shared" ref="AF16:AF19" si="5">IFERROR(B16/Q16, "N.A.")</f>
        <v>2580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2580</v>
      </c>
      <c r="AQ16" s="13" t="str">
        <f t="shared" si="0"/>
        <v>N.A.</v>
      </c>
      <c r="AR16" s="14">
        <f t="shared" si="0"/>
        <v>2580</v>
      </c>
    </row>
    <row r="17" spans="1:44" ht="15" customHeight="1" thickBot="1" x14ac:dyDescent="0.3">
      <c r="A17" s="3" t="s">
        <v>14</v>
      </c>
      <c r="B17" s="2">
        <v>9141159.9999999981</v>
      </c>
      <c r="C17" s="2">
        <v>10901400.000000002</v>
      </c>
      <c r="D17" s="2">
        <v>5656320</v>
      </c>
      <c r="E17" s="2"/>
      <c r="F17" s="2"/>
      <c r="G17" s="2"/>
      <c r="H17" s="2"/>
      <c r="I17" s="2">
        <v>1647000</v>
      </c>
      <c r="J17" s="2"/>
      <c r="K17" s="2"/>
      <c r="L17" s="1">
        <f t="shared" si="1"/>
        <v>14797479.999999998</v>
      </c>
      <c r="M17" s="13">
        <f t="shared" si="1"/>
        <v>12548400.000000002</v>
      </c>
      <c r="N17" s="14">
        <f t="shared" si="2"/>
        <v>27345880</v>
      </c>
      <c r="P17" s="3" t="s">
        <v>14</v>
      </c>
      <c r="Q17" s="2">
        <v>2297</v>
      </c>
      <c r="R17" s="2">
        <v>2141</v>
      </c>
      <c r="S17" s="2">
        <v>564</v>
      </c>
      <c r="T17" s="2">
        <v>0</v>
      </c>
      <c r="U17" s="2">
        <v>0</v>
      </c>
      <c r="V17" s="2">
        <v>0</v>
      </c>
      <c r="W17" s="2">
        <v>0</v>
      </c>
      <c r="X17" s="2">
        <v>183</v>
      </c>
      <c r="Y17" s="2">
        <v>0</v>
      </c>
      <c r="Z17" s="2">
        <v>0</v>
      </c>
      <c r="AA17" s="1">
        <f t="shared" si="3"/>
        <v>2861</v>
      </c>
      <c r="AB17" s="13">
        <f t="shared" si="3"/>
        <v>2324</v>
      </c>
      <c r="AC17" s="14">
        <f t="shared" si="4"/>
        <v>5185</v>
      </c>
      <c r="AE17" s="3" t="s">
        <v>14</v>
      </c>
      <c r="AF17" s="2">
        <f t="shared" si="5"/>
        <v>3979.6081845885928</v>
      </c>
      <c r="AG17" s="2">
        <f t="shared" si="0"/>
        <v>5091.7328351237747</v>
      </c>
      <c r="AH17" s="2">
        <f t="shared" si="0"/>
        <v>10028.936170212766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9000</v>
      </c>
      <c r="AN17" s="2" t="str">
        <f t="shared" si="0"/>
        <v>N.A.</v>
      </c>
      <c r="AO17" s="2" t="str">
        <f t="shared" si="0"/>
        <v>N.A.</v>
      </c>
      <c r="AP17" s="15">
        <f t="shared" si="0"/>
        <v>5172.1356169171613</v>
      </c>
      <c r="AQ17" s="13">
        <f t="shared" si="0"/>
        <v>5399.4836488812398</v>
      </c>
      <c r="AR17" s="14">
        <f t="shared" si="0"/>
        <v>5274.0366441658634</v>
      </c>
    </row>
    <row r="18" spans="1:44" ht="15" customHeight="1" thickBot="1" x14ac:dyDescent="0.3">
      <c r="A18" s="3" t="s">
        <v>15</v>
      </c>
      <c r="B18" s="2">
        <v>703050</v>
      </c>
      <c r="C18" s="2"/>
      <c r="D18" s="2"/>
      <c r="E18" s="2"/>
      <c r="F18" s="2"/>
      <c r="G18" s="2">
        <v>1171750</v>
      </c>
      <c r="H18" s="2">
        <v>472140</v>
      </c>
      <c r="I18" s="2"/>
      <c r="J18" s="2"/>
      <c r="K18" s="2"/>
      <c r="L18" s="1">
        <f t="shared" si="1"/>
        <v>1175190</v>
      </c>
      <c r="M18" s="13">
        <f t="shared" si="1"/>
        <v>1171750</v>
      </c>
      <c r="N18" s="14">
        <f t="shared" si="2"/>
        <v>2346940</v>
      </c>
      <c r="P18" s="3" t="s">
        <v>15</v>
      </c>
      <c r="Q18" s="2">
        <v>109</v>
      </c>
      <c r="R18" s="2">
        <v>0</v>
      </c>
      <c r="S18" s="2">
        <v>0</v>
      </c>
      <c r="T18" s="2">
        <v>0</v>
      </c>
      <c r="U18" s="2">
        <v>0</v>
      </c>
      <c r="V18" s="2">
        <v>109</v>
      </c>
      <c r="W18" s="2">
        <v>549</v>
      </c>
      <c r="X18" s="2">
        <v>0</v>
      </c>
      <c r="Y18" s="2">
        <v>0</v>
      </c>
      <c r="Z18" s="2">
        <v>0</v>
      </c>
      <c r="AA18" s="1">
        <f t="shared" si="3"/>
        <v>658</v>
      </c>
      <c r="AB18" s="13">
        <f t="shared" si="3"/>
        <v>109</v>
      </c>
      <c r="AC18" s="17">
        <f t="shared" si="4"/>
        <v>767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10750</v>
      </c>
      <c r="AL18" s="2">
        <f t="shared" si="0"/>
        <v>860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1786.0030395136778</v>
      </c>
      <c r="AQ18" s="13">
        <f t="shared" si="0"/>
        <v>10750</v>
      </c>
      <c r="AR18" s="14">
        <f t="shared" si="0"/>
        <v>3059.8956975228161</v>
      </c>
    </row>
    <row r="19" spans="1:44" ht="15" customHeight="1" thickBot="1" x14ac:dyDescent="0.3">
      <c r="A19" s="4" t="s">
        <v>16</v>
      </c>
      <c r="B19" s="2">
        <v>13756135.000000002</v>
      </c>
      <c r="C19" s="2">
        <v>10901400.000000002</v>
      </c>
      <c r="D19" s="2">
        <v>6754320.0000000009</v>
      </c>
      <c r="E19" s="2"/>
      <c r="F19" s="2">
        <v>1171750</v>
      </c>
      <c r="G19" s="2">
        <v>1171750</v>
      </c>
      <c r="H19" s="2">
        <v>5347540</v>
      </c>
      <c r="I19" s="2">
        <v>1647000</v>
      </c>
      <c r="J19" s="2">
        <v>0</v>
      </c>
      <c r="K19" s="2"/>
      <c r="L19" s="1">
        <f t="shared" ref="L19" si="6">B19+D19+F19+H19+J19</f>
        <v>27029745.000000004</v>
      </c>
      <c r="M19" s="13">
        <f t="shared" ref="M19" si="7">C19+E19+G19+I19+K19</f>
        <v>13720150.000000002</v>
      </c>
      <c r="N19" s="17">
        <f t="shared" ref="N19" si="8">L19+M19</f>
        <v>40749895.000000007</v>
      </c>
      <c r="P19" s="4" t="s">
        <v>16</v>
      </c>
      <c r="Q19" s="2">
        <v>3445</v>
      </c>
      <c r="R19" s="2">
        <v>2141</v>
      </c>
      <c r="S19" s="2">
        <v>747</v>
      </c>
      <c r="T19" s="2">
        <v>0</v>
      </c>
      <c r="U19" s="2">
        <v>109</v>
      </c>
      <c r="V19" s="2">
        <v>109</v>
      </c>
      <c r="W19" s="2">
        <v>1641</v>
      </c>
      <c r="X19" s="2">
        <v>183</v>
      </c>
      <c r="Y19" s="2">
        <v>142</v>
      </c>
      <c r="Z19" s="2">
        <v>0</v>
      </c>
      <c r="AA19" s="1">
        <f t="shared" ref="AA19" si="9">Q19+S19+U19+W19+Y19</f>
        <v>6084</v>
      </c>
      <c r="AB19" s="13">
        <f t="shared" ref="AB19" si="10">R19+T19+V19+X19+Z19</f>
        <v>2433</v>
      </c>
      <c r="AC19" s="14">
        <f t="shared" ref="AC19" si="11">AA19+AB19</f>
        <v>8517</v>
      </c>
      <c r="AE19" s="4" t="s">
        <v>16</v>
      </c>
      <c r="AF19" s="2">
        <f t="shared" si="5"/>
        <v>3993.072568940494</v>
      </c>
      <c r="AG19" s="2">
        <f t="shared" si="0"/>
        <v>5091.7328351237747</v>
      </c>
      <c r="AH19" s="2">
        <f t="shared" si="0"/>
        <v>9041.9277108433744</v>
      </c>
      <c r="AI19" s="2" t="str">
        <f t="shared" si="0"/>
        <v>N.A.</v>
      </c>
      <c r="AJ19" s="2">
        <f t="shared" si="0"/>
        <v>10750</v>
      </c>
      <c r="AK19" s="2">
        <f t="shared" si="0"/>
        <v>10750</v>
      </c>
      <c r="AL19" s="2">
        <f t="shared" si="0"/>
        <v>3258.7081048141376</v>
      </c>
      <c r="AM19" s="2">
        <f t="shared" si="0"/>
        <v>9000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4442.7588757396452</v>
      </c>
      <c r="AQ19" s="13">
        <f t="shared" ref="AQ19" si="13">IFERROR(M19/AB19, "N.A.")</f>
        <v>5639.1903000411021</v>
      </c>
      <c r="AR19" s="14">
        <f t="shared" ref="AR19" si="14">IFERROR(N19/AC19, "N.A.")</f>
        <v>4784.5362216742997</v>
      </c>
    </row>
    <row r="20" spans="1:44" ht="15" customHeight="1" thickBot="1" x14ac:dyDescent="0.3">
      <c r="A20" s="5" t="s">
        <v>0</v>
      </c>
      <c r="B20" s="24">
        <f>B19+C19</f>
        <v>24657535.000000004</v>
      </c>
      <c r="C20" s="26"/>
      <c r="D20" s="24">
        <f>D19+E19</f>
        <v>6754320.0000000009</v>
      </c>
      <c r="E20" s="26"/>
      <c r="F20" s="24">
        <f>F19+G19</f>
        <v>2343500</v>
      </c>
      <c r="G20" s="26"/>
      <c r="H20" s="24">
        <f>H19+I19</f>
        <v>6994540</v>
      </c>
      <c r="I20" s="26"/>
      <c r="J20" s="24">
        <f>J19+K19</f>
        <v>0</v>
      </c>
      <c r="K20" s="26"/>
      <c r="L20" s="24">
        <f>L19+M19</f>
        <v>40749895.000000007</v>
      </c>
      <c r="M20" s="25"/>
      <c r="N20" s="18">
        <f>B20+D20+F20+H20+J20</f>
        <v>40749895</v>
      </c>
      <c r="P20" s="5" t="s">
        <v>0</v>
      </c>
      <c r="Q20" s="24">
        <f>Q19+R19</f>
        <v>5586</v>
      </c>
      <c r="R20" s="26"/>
      <c r="S20" s="24">
        <f>S19+T19</f>
        <v>747</v>
      </c>
      <c r="T20" s="26"/>
      <c r="U20" s="24">
        <f>U19+V19</f>
        <v>218</v>
      </c>
      <c r="V20" s="26"/>
      <c r="W20" s="24">
        <f>W19+X19</f>
        <v>1824</v>
      </c>
      <c r="X20" s="26"/>
      <c r="Y20" s="24">
        <f>Y19+Z19</f>
        <v>142</v>
      </c>
      <c r="Z20" s="26"/>
      <c r="AA20" s="24">
        <f>AA19+AB19</f>
        <v>8517</v>
      </c>
      <c r="AB20" s="26"/>
      <c r="AC20" s="19">
        <f>Q20+S20+U20+W20+Y20</f>
        <v>8517</v>
      </c>
      <c r="AE20" s="5" t="s">
        <v>0</v>
      </c>
      <c r="AF20" s="27">
        <f>IFERROR(B20/Q20,"N.A.")</f>
        <v>4414.166666666667</v>
      </c>
      <c r="AG20" s="28"/>
      <c r="AH20" s="27">
        <f>IFERROR(D20/S20,"N.A.")</f>
        <v>9041.9277108433744</v>
      </c>
      <c r="AI20" s="28"/>
      <c r="AJ20" s="27">
        <f>IFERROR(F20/U20,"N.A.")</f>
        <v>10750</v>
      </c>
      <c r="AK20" s="28"/>
      <c r="AL20" s="27">
        <f>IFERROR(H20/W20,"N.A.")</f>
        <v>3834.7258771929824</v>
      </c>
      <c r="AM20" s="28"/>
      <c r="AN20" s="27">
        <f>IFERROR(J20/Y20,"N.A.")</f>
        <v>0</v>
      </c>
      <c r="AO20" s="28"/>
      <c r="AP20" s="27">
        <f>IFERROR(L20/AA20,"N.A.")</f>
        <v>4784.5362216742997</v>
      </c>
      <c r="AQ20" s="28"/>
      <c r="AR20" s="16">
        <f>IFERROR(N20/AC20, "N.A.")</f>
        <v>4784.5362216742988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2456805</v>
      </c>
      <c r="C27" s="2"/>
      <c r="D27" s="2">
        <v>1098000</v>
      </c>
      <c r="E27" s="2"/>
      <c r="F27" s="2">
        <v>1171750</v>
      </c>
      <c r="G27" s="2"/>
      <c r="H27" s="2">
        <v>2461400</v>
      </c>
      <c r="I27" s="2"/>
      <c r="J27" s="2"/>
      <c r="K27" s="2"/>
      <c r="L27" s="1">
        <f>B27+D27+F27+H27+J27</f>
        <v>7187955</v>
      </c>
      <c r="M27" s="13">
        <f>C27+E27+G27+I27+K27</f>
        <v>0</v>
      </c>
      <c r="N27" s="14">
        <f>L27+M27</f>
        <v>7187955</v>
      </c>
      <c r="P27" s="3" t="s">
        <v>12</v>
      </c>
      <c r="Q27" s="2">
        <v>475</v>
      </c>
      <c r="R27" s="2">
        <v>0</v>
      </c>
      <c r="S27" s="2">
        <v>183</v>
      </c>
      <c r="T27" s="2">
        <v>0</v>
      </c>
      <c r="U27" s="2">
        <v>109</v>
      </c>
      <c r="V27" s="2">
        <v>0</v>
      </c>
      <c r="W27" s="2">
        <v>617</v>
      </c>
      <c r="X27" s="2">
        <v>0</v>
      </c>
      <c r="Y27" s="2">
        <v>0</v>
      </c>
      <c r="Z27" s="2">
        <v>0</v>
      </c>
      <c r="AA27" s="1">
        <f>Q27+S27+U27+W27+Y27</f>
        <v>1384</v>
      </c>
      <c r="AB27" s="13">
        <f>R27+T27+V27+X27+Z27</f>
        <v>0</v>
      </c>
      <c r="AC27" s="14">
        <f>AA27+AB27</f>
        <v>1384</v>
      </c>
      <c r="AE27" s="3" t="s">
        <v>12</v>
      </c>
      <c r="AF27" s="2">
        <f>IFERROR(B27/Q27, "N.A.")</f>
        <v>5172.2210526315794</v>
      </c>
      <c r="AG27" s="2" t="str">
        <f t="shared" ref="AG27:AR31" si="15">IFERROR(C27/R27, "N.A.")</f>
        <v>N.A.</v>
      </c>
      <c r="AH27" s="2">
        <f t="shared" si="15"/>
        <v>6000</v>
      </c>
      <c r="AI27" s="2" t="str">
        <f t="shared" si="15"/>
        <v>N.A.</v>
      </c>
      <c r="AJ27" s="2">
        <f t="shared" si="15"/>
        <v>10750</v>
      </c>
      <c r="AK27" s="2" t="str">
        <f t="shared" si="15"/>
        <v>N.A.</v>
      </c>
      <c r="AL27" s="2">
        <f t="shared" si="15"/>
        <v>3989.3030794165315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5193.6091040462425</v>
      </c>
      <c r="AQ27" s="13" t="str">
        <f t="shared" si="15"/>
        <v>N.A.</v>
      </c>
      <c r="AR27" s="14">
        <f t="shared" si="15"/>
        <v>5193.6091040462425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5930250</v>
      </c>
      <c r="C29" s="2">
        <v>5905200</v>
      </c>
      <c r="D29" s="2">
        <v>5656320</v>
      </c>
      <c r="E29" s="2"/>
      <c r="F29" s="2"/>
      <c r="G29" s="2"/>
      <c r="H29" s="2"/>
      <c r="I29" s="2">
        <v>1647000</v>
      </c>
      <c r="J29" s="2"/>
      <c r="K29" s="2"/>
      <c r="L29" s="1">
        <f t="shared" si="16"/>
        <v>11586570</v>
      </c>
      <c r="M29" s="13">
        <f t="shared" si="16"/>
        <v>7552200</v>
      </c>
      <c r="N29" s="14">
        <f t="shared" si="17"/>
        <v>19138770</v>
      </c>
      <c r="P29" s="3" t="s">
        <v>14</v>
      </c>
      <c r="Q29" s="2">
        <v>1240</v>
      </c>
      <c r="R29" s="2">
        <v>1013</v>
      </c>
      <c r="S29" s="2">
        <v>564</v>
      </c>
      <c r="T29" s="2">
        <v>0</v>
      </c>
      <c r="U29" s="2">
        <v>0</v>
      </c>
      <c r="V29" s="2">
        <v>0</v>
      </c>
      <c r="W29" s="2">
        <v>0</v>
      </c>
      <c r="X29" s="2">
        <v>183</v>
      </c>
      <c r="Y29" s="2">
        <v>0</v>
      </c>
      <c r="Z29" s="2">
        <v>0</v>
      </c>
      <c r="AA29" s="1">
        <f t="shared" si="18"/>
        <v>1804</v>
      </c>
      <c r="AB29" s="13">
        <f t="shared" si="18"/>
        <v>1196</v>
      </c>
      <c r="AC29" s="14">
        <f t="shared" si="19"/>
        <v>3000</v>
      </c>
      <c r="AE29" s="3" t="s">
        <v>14</v>
      </c>
      <c r="AF29" s="2">
        <f t="shared" si="20"/>
        <v>4782.4596774193551</v>
      </c>
      <c r="AG29" s="2">
        <f t="shared" si="15"/>
        <v>5829.4175715695956</v>
      </c>
      <c r="AH29" s="2">
        <f t="shared" si="15"/>
        <v>10028.936170212766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9000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6422.7106430155209</v>
      </c>
      <c r="AQ29" s="13">
        <f t="shared" si="15"/>
        <v>6314.548494983278</v>
      </c>
      <c r="AR29" s="14">
        <f t="shared" si="15"/>
        <v>6379.59</v>
      </c>
    </row>
    <row r="30" spans="1:44" ht="15" customHeight="1" thickBot="1" x14ac:dyDescent="0.3">
      <c r="A30" s="3" t="s">
        <v>15</v>
      </c>
      <c r="B30" s="2">
        <v>703050</v>
      </c>
      <c r="C30" s="2"/>
      <c r="D30" s="2"/>
      <c r="E30" s="2"/>
      <c r="F30" s="2"/>
      <c r="G30" s="2">
        <v>1171750</v>
      </c>
      <c r="H30" s="2">
        <v>472140</v>
      </c>
      <c r="I30" s="2"/>
      <c r="J30" s="2"/>
      <c r="K30" s="2"/>
      <c r="L30" s="1">
        <f t="shared" si="16"/>
        <v>1175190</v>
      </c>
      <c r="M30" s="13">
        <f t="shared" si="16"/>
        <v>1171750</v>
      </c>
      <c r="N30" s="14">
        <f t="shared" si="17"/>
        <v>2346940</v>
      </c>
      <c r="P30" s="3" t="s">
        <v>15</v>
      </c>
      <c r="Q30" s="2">
        <v>109</v>
      </c>
      <c r="R30" s="2">
        <v>0</v>
      </c>
      <c r="S30" s="2">
        <v>0</v>
      </c>
      <c r="T30" s="2">
        <v>0</v>
      </c>
      <c r="U30" s="2">
        <v>0</v>
      </c>
      <c r="V30" s="2">
        <v>109</v>
      </c>
      <c r="W30" s="2">
        <v>549</v>
      </c>
      <c r="X30" s="2">
        <v>0</v>
      </c>
      <c r="Y30" s="2">
        <v>0</v>
      </c>
      <c r="Z30" s="2">
        <v>0</v>
      </c>
      <c r="AA30" s="1">
        <f t="shared" si="18"/>
        <v>658</v>
      </c>
      <c r="AB30" s="13">
        <f t="shared" si="18"/>
        <v>109</v>
      </c>
      <c r="AC30" s="17">
        <f t="shared" si="19"/>
        <v>767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10750</v>
      </c>
      <c r="AL30" s="2">
        <f t="shared" si="15"/>
        <v>860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1786.0030395136778</v>
      </c>
      <c r="AQ30" s="13">
        <f t="shared" si="15"/>
        <v>10750</v>
      </c>
      <c r="AR30" s="14">
        <f t="shared" si="15"/>
        <v>3059.8956975228161</v>
      </c>
    </row>
    <row r="31" spans="1:44" ht="15" customHeight="1" thickBot="1" x14ac:dyDescent="0.3">
      <c r="A31" s="4" t="s">
        <v>16</v>
      </c>
      <c r="B31" s="2">
        <v>9090105</v>
      </c>
      <c r="C31" s="2">
        <v>5905200</v>
      </c>
      <c r="D31" s="2">
        <v>6754320.0000000009</v>
      </c>
      <c r="E31" s="2"/>
      <c r="F31" s="2">
        <v>1171750</v>
      </c>
      <c r="G31" s="2">
        <v>1171750</v>
      </c>
      <c r="H31" s="2">
        <v>2933540.0000000009</v>
      </c>
      <c r="I31" s="2">
        <v>1647000</v>
      </c>
      <c r="J31" s="2"/>
      <c r="K31" s="2"/>
      <c r="L31" s="1">
        <f t="shared" ref="L31" si="21">B31+D31+F31+H31+J31</f>
        <v>19949715</v>
      </c>
      <c r="M31" s="13">
        <f t="shared" ref="M31" si="22">C31+E31+G31+I31+K31</f>
        <v>8723950</v>
      </c>
      <c r="N31" s="17">
        <f t="shared" ref="N31" si="23">L31+M31</f>
        <v>28673665</v>
      </c>
      <c r="P31" s="4" t="s">
        <v>16</v>
      </c>
      <c r="Q31" s="2">
        <v>1824</v>
      </c>
      <c r="R31" s="2">
        <v>1013</v>
      </c>
      <c r="S31" s="2">
        <v>747</v>
      </c>
      <c r="T31" s="2">
        <v>0</v>
      </c>
      <c r="U31" s="2">
        <v>109</v>
      </c>
      <c r="V31" s="2">
        <v>109</v>
      </c>
      <c r="W31" s="2">
        <v>1166</v>
      </c>
      <c r="X31" s="2">
        <v>183</v>
      </c>
      <c r="Y31" s="2">
        <v>0</v>
      </c>
      <c r="Z31" s="2">
        <v>0</v>
      </c>
      <c r="AA31" s="1">
        <f t="shared" ref="AA31" si="24">Q31+S31+U31+W31+Y31</f>
        <v>3846</v>
      </c>
      <c r="AB31" s="13">
        <f t="shared" ref="AB31" si="25">R31+T31+V31+X31+Z31</f>
        <v>1305</v>
      </c>
      <c r="AC31" s="14">
        <f t="shared" ref="AC31" si="26">AA31+AB31</f>
        <v>5151</v>
      </c>
      <c r="AE31" s="4" t="s">
        <v>16</v>
      </c>
      <c r="AF31" s="2">
        <f t="shared" si="20"/>
        <v>4983.6101973684208</v>
      </c>
      <c r="AG31" s="2">
        <f t="shared" si="15"/>
        <v>5829.4175715695956</v>
      </c>
      <c r="AH31" s="2">
        <f t="shared" si="15"/>
        <v>9041.9277108433744</v>
      </c>
      <c r="AI31" s="2" t="str">
        <f t="shared" si="15"/>
        <v>N.A.</v>
      </c>
      <c r="AJ31" s="2">
        <f t="shared" si="15"/>
        <v>10750</v>
      </c>
      <c r="AK31" s="2">
        <f t="shared" si="15"/>
        <v>10750</v>
      </c>
      <c r="AL31" s="2">
        <f t="shared" si="15"/>
        <v>2515.9005145797605</v>
      </c>
      <c r="AM31" s="2">
        <f t="shared" si="15"/>
        <v>9000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5187.1333853354135</v>
      </c>
      <c r="AQ31" s="13">
        <f t="shared" ref="AQ31" si="28">IFERROR(M31/AB31, "N.A.")</f>
        <v>6685.0191570881225</v>
      </c>
      <c r="AR31" s="14">
        <f t="shared" ref="AR31" si="29">IFERROR(N31/AC31, "N.A.")</f>
        <v>5566.6210444573871</v>
      </c>
    </row>
    <row r="32" spans="1:44" ht="15" customHeight="1" thickBot="1" x14ac:dyDescent="0.3">
      <c r="A32" s="5" t="s">
        <v>0</v>
      </c>
      <c r="B32" s="24">
        <f>B31+C31</f>
        <v>14995305</v>
      </c>
      <c r="C32" s="26"/>
      <c r="D32" s="24">
        <f>D31+E31</f>
        <v>6754320.0000000009</v>
      </c>
      <c r="E32" s="26"/>
      <c r="F32" s="24">
        <f>F31+G31</f>
        <v>2343500</v>
      </c>
      <c r="G32" s="26"/>
      <c r="H32" s="24">
        <f>H31+I31</f>
        <v>4580540.0000000009</v>
      </c>
      <c r="I32" s="26"/>
      <c r="J32" s="24">
        <f>J31+K31</f>
        <v>0</v>
      </c>
      <c r="K32" s="26"/>
      <c r="L32" s="24">
        <f>L31+M31</f>
        <v>28673665</v>
      </c>
      <c r="M32" s="25"/>
      <c r="N32" s="18">
        <f>B32+D32+F32+H32+J32</f>
        <v>28673665</v>
      </c>
      <c r="P32" s="5" t="s">
        <v>0</v>
      </c>
      <c r="Q32" s="24">
        <f>Q31+R31</f>
        <v>2837</v>
      </c>
      <c r="R32" s="26"/>
      <c r="S32" s="24">
        <f>S31+T31</f>
        <v>747</v>
      </c>
      <c r="T32" s="26"/>
      <c r="U32" s="24">
        <f>U31+V31</f>
        <v>218</v>
      </c>
      <c r="V32" s="26"/>
      <c r="W32" s="24">
        <f>W31+X31</f>
        <v>1349</v>
      </c>
      <c r="X32" s="26"/>
      <c r="Y32" s="24">
        <f>Y31+Z31</f>
        <v>0</v>
      </c>
      <c r="Z32" s="26"/>
      <c r="AA32" s="24">
        <f>AA31+AB31</f>
        <v>5151</v>
      </c>
      <c r="AB32" s="26"/>
      <c r="AC32" s="19">
        <f>Q32+S32+U32+W32+Y32</f>
        <v>5151</v>
      </c>
      <c r="AE32" s="5" t="s">
        <v>0</v>
      </c>
      <c r="AF32" s="27">
        <f>IFERROR(B32/Q32,"N.A.")</f>
        <v>5285.6203736341204</v>
      </c>
      <c r="AG32" s="28"/>
      <c r="AH32" s="27">
        <f>IFERROR(D32/S32,"N.A.")</f>
        <v>9041.9277108433744</v>
      </c>
      <c r="AI32" s="28"/>
      <c r="AJ32" s="27">
        <f>IFERROR(F32/U32,"N.A.")</f>
        <v>10750</v>
      </c>
      <c r="AK32" s="28"/>
      <c r="AL32" s="27">
        <f>IFERROR(H32/W32,"N.A.")</f>
        <v>3395.5077835433663</v>
      </c>
      <c r="AM32" s="28"/>
      <c r="AN32" s="27" t="str">
        <f>IFERROR(J32/Y32,"N.A.")</f>
        <v>N.A.</v>
      </c>
      <c r="AO32" s="28"/>
      <c r="AP32" s="27">
        <f>IFERROR(L32/AA32,"N.A.")</f>
        <v>5566.6210444573871</v>
      </c>
      <c r="AQ32" s="28"/>
      <c r="AR32" s="16">
        <f>IFERROR(N32/AC32, "N.A.")</f>
        <v>5566.6210444573871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982980</v>
      </c>
      <c r="C39" s="2"/>
      <c r="D39" s="2"/>
      <c r="E39" s="2"/>
      <c r="F39" s="2"/>
      <c r="G39" s="2"/>
      <c r="H39" s="2">
        <v>2414000</v>
      </c>
      <c r="I39" s="2"/>
      <c r="J39" s="2">
        <v>0</v>
      </c>
      <c r="K39" s="2"/>
      <c r="L39" s="1">
        <f>B39+D39+F39+H39+J39</f>
        <v>3396980</v>
      </c>
      <c r="M39" s="13">
        <f>C39+E39+G39+I39+K39</f>
        <v>0</v>
      </c>
      <c r="N39" s="14">
        <f>L39+M39</f>
        <v>3396980</v>
      </c>
      <c r="P39" s="3" t="s">
        <v>12</v>
      </c>
      <c r="Q39" s="2">
        <v>381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475</v>
      </c>
      <c r="X39" s="2">
        <v>0</v>
      </c>
      <c r="Y39" s="2">
        <v>142</v>
      </c>
      <c r="Z39" s="2">
        <v>0</v>
      </c>
      <c r="AA39" s="1">
        <f>Q39+S39+U39+W39+Y39</f>
        <v>998</v>
      </c>
      <c r="AB39" s="13">
        <f>R39+T39+V39+X39+Z39</f>
        <v>0</v>
      </c>
      <c r="AC39" s="14">
        <f>AA39+AB39</f>
        <v>998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5082.105263157895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3403.7875751503007</v>
      </c>
      <c r="AQ39" s="13" t="str">
        <f t="shared" si="30"/>
        <v>N.A.</v>
      </c>
      <c r="AR39" s="14">
        <f t="shared" si="30"/>
        <v>3403.7875751503007</v>
      </c>
    </row>
    <row r="40" spans="1:44" ht="15" customHeight="1" thickBot="1" x14ac:dyDescent="0.3">
      <c r="A40" s="3" t="s">
        <v>13</v>
      </c>
      <c r="B40" s="2">
        <v>472140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472140</v>
      </c>
      <c r="M40" s="13">
        <f t="shared" si="31"/>
        <v>0</v>
      </c>
      <c r="N40" s="14">
        <f t="shared" ref="N40:N42" si="32">L40+M40</f>
        <v>472140</v>
      </c>
      <c r="P40" s="3" t="s">
        <v>13</v>
      </c>
      <c r="Q40" s="2">
        <v>183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183</v>
      </c>
      <c r="AB40" s="13">
        <f t="shared" si="33"/>
        <v>0</v>
      </c>
      <c r="AC40" s="14">
        <f t="shared" ref="AC40:AC42" si="34">AA40+AB40</f>
        <v>183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3210910</v>
      </c>
      <c r="C41" s="2">
        <v>4996200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3210910</v>
      </c>
      <c r="M41" s="13">
        <f t="shared" si="31"/>
        <v>4996200</v>
      </c>
      <c r="N41" s="14">
        <f t="shared" si="32"/>
        <v>8207110</v>
      </c>
      <c r="P41" s="3" t="s">
        <v>14</v>
      </c>
      <c r="Q41" s="2">
        <v>1057</v>
      </c>
      <c r="R41" s="2">
        <v>1128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1057</v>
      </c>
      <c r="AB41" s="13">
        <f t="shared" si="33"/>
        <v>1128</v>
      </c>
      <c r="AC41" s="14">
        <f t="shared" si="34"/>
        <v>2185</v>
      </c>
      <c r="AE41" s="3" t="s">
        <v>14</v>
      </c>
      <c r="AF41" s="2">
        <f t="shared" si="35"/>
        <v>3037.7578051087985</v>
      </c>
      <c r="AG41" s="2">
        <f t="shared" si="30"/>
        <v>4429.255319148936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3037.7578051087985</v>
      </c>
      <c r="AQ41" s="13">
        <f t="shared" si="30"/>
        <v>4429.255319148936</v>
      </c>
      <c r="AR41" s="14">
        <f t="shared" si="30"/>
        <v>3756.1144164759726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4666029.9999999991</v>
      </c>
      <c r="C43" s="2">
        <v>4996200</v>
      </c>
      <c r="D43" s="2"/>
      <c r="E43" s="2"/>
      <c r="F43" s="2"/>
      <c r="G43" s="2"/>
      <c r="H43" s="2">
        <v>2414000</v>
      </c>
      <c r="I43" s="2"/>
      <c r="J43" s="2">
        <v>0</v>
      </c>
      <c r="K43" s="2"/>
      <c r="L43" s="1">
        <f t="shared" ref="L43" si="36">B43+D43+F43+H43+J43</f>
        <v>7080029.9999999991</v>
      </c>
      <c r="M43" s="13">
        <f t="shared" ref="M43" si="37">C43+E43+G43+I43+K43</f>
        <v>4996200</v>
      </c>
      <c r="N43" s="17">
        <f t="shared" ref="N43" si="38">L43+M43</f>
        <v>12076230</v>
      </c>
      <c r="P43" s="4" t="s">
        <v>16</v>
      </c>
      <c r="Q43" s="2">
        <v>1621</v>
      </c>
      <c r="R43" s="2">
        <v>1128</v>
      </c>
      <c r="S43" s="2">
        <v>0</v>
      </c>
      <c r="T43" s="2">
        <v>0</v>
      </c>
      <c r="U43" s="2">
        <v>0</v>
      </c>
      <c r="V43" s="2">
        <v>0</v>
      </c>
      <c r="W43" s="2">
        <v>475</v>
      </c>
      <c r="X43" s="2">
        <v>0</v>
      </c>
      <c r="Y43" s="2">
        <v>142</v>
      </c>
      <c r="Z43" s="2">
        <v>0</v>
      </c>
      <c r="AA43" s="1">
        <f t="shared" ref="AA43" si="39">Q43+S43+U43+W43+Y43</f>
        <v>2238</v>
      </c>
      <c r="AB43" s="13">
        <f t="shared" ref="AB43" si="40">R43+T43+V43+X43+Z43</f>
        <v>1128</v>
      </c>
      <c r="AC43" s="17">
        <f t="shared" ref="AC43" si="41">AA43+AB43</f>
        <v>3366</v>
      </c>
      <c r="AE43" s="4" t="s">
        <v>16</v>
      </c>
      <c r="AF43" s="2">
        <f t="shared" si="35"/>
        <v>2878.4885872917948</v>
      </c>
      <c r="AG43" s="2">
        <f t="shared" si="30"/>
        <v>4429.255319148936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5082.105263157895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3163.5522788203748</v>
      </c>
      <c r="AQ43" s="13">
        <f t="shared" ref="AQ43" si="43">IFERROR(M43/AB43, "N.A.")</f>
        <v>4429.255319148936</v>
      </c>
      <c r="AR43" s="14">
        <f t="shared" ref="AR43" si="44">IFERROR(N43/AC43, "N.A.")</f>
        <v>3587.7094474153296</v>
      </c>
    </row>
    <row r="44" spans="1:44" ht="15" customHeight="1" thickBot="1" x14ac:dyDescent="0.3">
      <c r="A44" s="5" t="s">
        <v>0</v>
      </c>
      <c r="B44" s="24">
        <f>B43+C43</f>
        <v>9662230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2414000</v>
      </c>
      <c r="I44" s="26"/>
      <c r="J44" s="24">
        <f>J43+K43</f>
        <v>0</v>
      </c>
      <c r="K44" s="26"/>
      <c r="L44" s="24">
        <f>L43+M43</f>
        <v>12076230</v>
      </c>
      <c r="M44" s="25"/>
      <c r="N44" s="18">
        <f>B44+D44+F44+H44+J44</f>
        <v>12076230</v>
      </c>
      <c r="P44" s="5" t="s">
        <v>0</v>
      </c>
      <c r="Q44" s="24">
        <f>Q43+R43</f>
        <v>2749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475</v>
      </c>
      <c r="X44" s="26"/>
      <c r="Y44" s="24">
        <f>Y43+Z43</f>
        <v>142</v>
      </c>
      <c r="Z44" s="26"/>
      <c r="AA44" s="24">
        <f>AA43+AB43</f>
        <v>3366</v>
      </c>
      <c r="AB44" s="25"/>
      <c r="AC44" s="18">
        <f>Q44+S44+U44+W44+Y44</f>
        <v>3366</v>
      </c>
      <c r="AE44" s="5" t="s">
        <v>0</v>
      </c>
      <c r="AF44" s="27">
        <f>IFERROR(B44/Q44,"N.A.")</f>
        <v>3514.8162968352126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5082.105263157895</v>
      </c>
      <c r="AM44" s="28"/>
      <c r="AN44" s="27">
        <f>IFERROR(J44/Y44,"N.A.")</f>
        <v>0</v>
      </c>
      <c r="AO44" s="28"/>
      <c r="AP44" s="27">
        <f>IFERROR(L44/AA44,"N.A.")</f>
        <v>3587.7094474153296</v>
      </c>
      <c r="AQ44" s="28"/>
      <c r="AR44" s="16">
        <f>IFERROR(N44/AC44, "N.A.")</f>
        <v>3587.7094474153296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15403204</v>
      </c>
      <c r="C15" s="2"/>
      <c r="D15" s="2">
        <v>7345396.0000000009</v>
      </c>
      <c r="E15" s="2"/>
      <c r="F15" s="2">
        <v>6932969.9999999991</v>
      </c>
      <c r="G15" s="2"/>
      <c r="H15" s="2">
        <v>43772919.999999978</v>
      </c>
      <c r="I15" s="2"/>
      <c r="J15" s="2">
        <v>0</v>
      </c>
      <c r="K15" s="2"/>
      <c r="L15" s="1">
        <f>B15+D15+F15+H15+J15</f>
        <v>73454489.99999997</v>
      </c>
      <c r="M15" s="13">
        <f>C15+E15+G15+I15+K15</f>
        <v>0</v>
      </c>
      <c r="N15" s="14">
        <f>L15+M15</f>
        <v>73454489.99999997</v>
      </c>
      <c r="P15" s="3" t="s">
        <v>12</v>
      </c>
      <c r="Q15" s="2">
        <v>4835</v>
      </c>
      <c r="R15" s="2">
        <v>0</v>
      </c>
      <c r="S15" s="2">
        <v>2949</v>
      </c>
      <c r="T15" s="2">
        <v>0</v>
      </c>
      <c r="U15" s="2">
        <v>1898</v>
      </c>
      <c r="V15" s="2">
        <v>0</v>
      </c>
      <c r="W15" s="2">
        <v>15261</v>
      </c>
      <c r="X15" s="2">
        <v>0</v>
      </c>
      <c r="Y15" s="2">
        <v>2574</v>
      </c>
      <c r="Z15" s="2">
        <v>0</v>
      </c>
      <c r="AA15" s="1">
        <f>Q15+S15+U15+W15+Y15</f>
        <v>27517</v>
      </c>
      <c r="AB15" s="13">
        <f>R15+T15+V15+X15+Z15</f>
        <v>0</v>
      </c>
      <c r="AC15" s="14">
        <f>AA15+AB15</f>
        <v>27517</v>
      </c>
      <c r="AE15" s="3" t="s">
        <v>12</v>
      </c>
      <c r="AF15" s="2">
        <f>IFERROR(B15/Q15, "N.A.")</f>
        <v>3185.7712512926578</v>
      </c>
      <c r="AG15" s="2" t="str">
        <f t="shared" ref="AG15:AR19" si="0">IFERROR(C15/R15, "N.A.")</f>
        <v>N.A.</v>
      </c>
      <c r="AH15" s="2">
        <f t="shared" si="0"/>
        <v>2490.809087826382</v>
      </c>
      <c r="AI15" s="2" t="str">
        <f t="shared" si="0"/>
        <v>N.A.</v>
      </c>
      <c r="AJ15" s="2">
        <f t="shared" si="0"/>
        <v>3652.7766069546888</v>
      </c>
      <c r="AK15" s="2" t="str">
        <f t="shared" si="0"/>
        <v>N.A.</v>
      </c>
      <c r="AL15" s="2">
        <f t="shared" si="0"/>
        <v>2868.2864818819198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2669.42217538249</v>
      </c>
      <c r="AQ15" s="13" t="str">
        <f t="shared" si="0"/>
        <v>N.A.</v>
      </c>
      <c r="AR15" s="14">
        <f t="shared" si="0"/>
        <v>2669.42217538249</v>
      </c>
    </row>
    <row r="16" spans="1:44" ht="15" customHeight="1" thickBot="1" x14ac:dyDescent="0.3">
      <c r="A16" s="3" t="s">
        <v>13</v>
      </c>
      <c r="B16" s="2">
        <v>14695578</v>
      </c>
      <c r="C16" s="2">
        <v>1801559.9999999998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14695578</v>
      </c>
      <c r="M16" s="13">
        <f t="shared" si="1"/>
        <v>1801559.9999999998</v>
      </c>
      <c r="N16" s="14">
        <f t="shared" ref="N16:N18" si="2">L16+M16</f>
        <v>16497138</v>
      </c>
      <c r="P16" s="3" t="s">
        <v>13</v>
      </c>
      <c r="Q16" s="2">
        <v>6038</v>
      </c>
      <c r="R16" s="2">
        <v>373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6038</v>
      </c>
      <c r="AB16" s="13">
        <f t="shared" si="3"/>
        <v>373</v>
      </c>
      <c r="AC16" s="14">
        <f t="shared" ref="AC16:AC18" si="4">AA16+AB16</f>
        <v>6411</v>
      </c>
      <c r="AE16" s="3" t="s">
        <v>13</v>
      </c>
      <c r="AF16" s="2">
        <f t="shared" ref="AF16:AF19" si="5">IFERROR(B16/Q16, "N.A.")</f>
        <v>2433.8486253726401</v>
      </c>
      <c r="AG16" s="2">
        <f t="shared" si="0"/>
        <v>4829.919571045576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2433.8486253726401</v>
      </c>
      <c r="AQ16" s="13">
        <f t="shared" si="0"/>
        <v>4829.919571045576</v>
      </c>
      <c r="AR16" s="14">
        <f t="shared" si="0"/>
        <v>2573.2550304164715</v>
      </c>
    </row>
    <row r="17" spans="1:44" ht="15" customHeight="1" thickBot="1" x14ac:dyDescent="0.3">
      <c r="A17" s="3" t="s">
        <v>14</v>
      </c>
      <c r="B17" s="2">
        <v>66603117.000000022</v>
      </c>
      <c r="C17" s="2">
        <v>282368130.99999994</v>
      </c>
      <c r="D17" s="2">
        <v>14272280</v>
      </c>
      <c r="E17" s="2">
        <v>3531959.9999999995</v>
      </c>
      <c r="F17" s="2"/>
      <c r="G17" s="2">
        <v>25608811.999999996</v>
      </c>
      <c r="H17" s="2"/>
      <c r="I17" s="2">
        <v>14999780</v>
      </c>
      <c r="J17" s="2">
        <v>0</v>
      </c>
      <c r="K17" s="2"/>
      <c r="L17" s="1">
        <f t="shared" si="1"/>
        <v>80875397.00000003</v>
      </c>
      <c r="M17" s="13">
        <f t="shared" si="1"/>
        <v>326508682.99999994</v>
      </c>
      <c r="N17" s="14">
        <f t="shared" si="2"/>
        <v>407384080</v>
      </c>
      <c r="P17" s="3" t="s">
        <v>14</v>
      </c>
      <c r="Q17" s="2">
        <v>16793</v>
      </c>
      <c r="R17" s="2">
        <v>42428</v>
      </c>
      <c r="S17" s="2">
        <v>2674</v>
      </c>
      <c r="T17" s="2">
        <v>936</v>
      </c>
      <c r="U17" s="2">
        <v>0</v>
      </c>
      <c r="V17" s="2">
        <v>3017</v>
      </c>
      <c r="W17" s="2">
        <v>0</v>
      </c>
      <c r="X17" s="2">
        <v>4515</v>
      </c>
      <c r="Y17" s="2">
        <v>2911</v>
      </c>
      <c r="Z17" s="2">
        <v>0</v>
      </c>
      <c r="AA17" s="1">
        <f t="shared" si="3"/>
        <v>22378</v>
      </c>
      <c r="AB17" s="13">
        <f t="shared" si="3"/>
        <v>50896</v>
      </c>
      <c r="AC17" s="14">
        <f t="shared" si="4"/>
        <v>73274</v>
      </c>
      <c r="AE17" s="3" t="s">
        <v>14</v>
      </c>
      <c r="AF17" s="2">
        <f t="shared" si="5"/>
        <v>3966.1238015839945</v>
      </c>
      <c r="AG17" s="2">
        <f t="shared" si="0"/>
        <v>6655.2307674177418</v>
      </c>
      <c r="AH17" s="2">
        <f t="shared" si="0"/>
        <v>5337.4270755422585</v>
      </c>
      <c r="AI17" s="2">
        <f t="shared" si="0"/>
        <v>3773.4615384615381</v>
      </c>
      <c r="AJ17" s="2" t="str">
        <f t="shared" si="0"/>
        <v>N.A.</v>
      </c>
      <c r="AK17" s="2">
        <f t="shared" si="0"/>
        <v>8488.1710308253223</v>
      </c>
      <c r="AL17" s="2" t="str">
        <f t="shared" si="0"/>
        <v>N.A.</v>
      </c>
      <c r="AM17" s="2">
        <f t="shared" si="0"/>
        <v>3322.2104097452934</v>
      </c>
      <c r="AN17" s="2">
        <f t="shared" si="0"/>
        <v>0</v>
      </c>
      <c r="AO17" s="2" t="str">
        <f t="shared" si="0"/>
        <v>N.A.</v>
      </c>
      <c r="AP17" s="15">
        <f t="shared" si="0"/>
        <v>3614.0583162034154</v>
      </c>
      <c r="AQ17" s="13">
        <f t="shared" si="0"/>
        <v>6415.2130422823002</v>
      </c>
      <c r="AR17" s="14">
        <f t="shared" si="0"/>
        <v>5559.7357862270383</v>
      </c>
    </row>
    <row r="18" spans="1:44" ht="15" customHeight="1" thickBot="1" x14ac:dyDescent="0.3">
      <c r="A18" s="3" t="s">
        <v>15</v>
      </c>
      <c r="B18" s="2">
        <v>24144058.000000004</v>
      </c>
      <c r="C18" s="2"/>
      <c r="D18" s="2">
        <v>2721900</v>
      </c>
      <c r="E18" s="2">
        <v>1360950</v>
      </c>
      <c r="F18" s="2"/>
      <c r="G18" s="2">
        <v>10336658.000000002</v>
      </c>
      <c r="H18" s="2">
        <v>7292858.0000000009</v>
      </c>
      <c r="I18" s="2"/>
      <c r="J18" s="2">
        <v>0</v>
      </c>
      <c r="K18" s="2"/>
      <c r="L18" s="1">
        <f t="shared" si="1"/>
        <v>34158816.000000007</v>
      </c>
      <c r="M18" s="13">
        <f t="shared" si="1"/>
        <v>11697608.000000002</v>
      </c>
      <c r="N18" s="14">
        <f t="shared" si="2"/>
        <v>45856424.000000007</v>
      </c>
      <c r="P18" s="3" t="s">
        <v>15</v>
      </c>
      <c r="Q18" s="2">
        <v>9259</v>
      </c>
      <c r="R18" s="2">
        <v>0</v>
      </c>
      <c r="S18" s="2">
        <v>633</v>
      </c>
      <c r="T18" s="2">
        <v>211</v>
      </c>
      <c r="U18" s="2">
        <v>0</v>
      </c>
      <c r="V18" s="2">
        <v>3161</v>
      </c>
      <c r="W18" s="2">
        <v>6496</v>
      </c>
      <c r="X18" s="2">
        <v>0</v>
      </c>
      <c r="Y18" s="2">
        <v>3252</v>
      </c>
      <c r="Z18" s="2">
        <v>0</v>
      </c>
      <c r="AA18" s="1">
        <f t="shared" si="3"/>
        <v>19640</v>
      </c>
      <c r="AB18" s="13">
        <f t="shared" si="3"/>
        <v>3372</v>
      </c>
      <c r="AC18" s="17">
        <f t="shared" si="4"/>
        <v>23012</v>
      </c>
      <c r="AE18" s="3" t="s">
        <v>15</v>
      </c>
      <c r="AF18" s="2">
        <f t="shared" si="5"/>
        <v>2607.6312776757754</v>
      </c>
      <c r="AG18" s="2" t="str">
        <f t="shared" si="0"/>
        <v>N.A.</v>
      </c>
      <c r="AH18" s="2">
        <f t="shared" si="0"/>
        <v>4300</v>
      </c>
      <c r="AI18" s="2">
        <f t="shared" si="0"/>
        <v>6450</v>
      </c>
      <c r="AJ18" s="2" t="str">
        <f t="shared" si="0"/>
        <v>N.A.</v>
      </c>
      <c r="AK18" s="2">
        <f t="shared" si="0"/>
        <v>3270.0594748497315</v>
      </c>
      <c r="AL18" s="2">
        <f t="shared" si="0"/>
        <v>1122.6690270935962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1739.2472505091653</v>
      </c>
      <c r="AQ18" s="13">
        <f t="shared" si="0"/>
        <v>3469.0415183867149</v>
      </c>
      <c r="AR18" s="14">
        <f t="shared" si="0"/>
        <v>1992.7178863201812</v>
      </c>
    </row>
    <row r="19" spans="1:44" ht="15" customHeight="1" thickBot="1" x14ac:dyDescent="0.3">
      <c r="A19" s="4" t="s">
        <v>16</v>
      </c>
      <c r="B19" s="2">
        <v>120845957.00000004</v>
      </c>
      <c r="C19" s="2">
        <v>284169690.99999994</v>
      </c>
      <c r="D19" s="2">
        <v>24339576</v>
      </c>
      <c r="E19" s="2">
        <v>4892909.9999999991</v>
      </c>
      <c r="F19" s="2">
        <v>6932969.9999999991</v>
      </c>
      <c r="G19" s="2">
        <v>35945470</v>
      </c>
      <c r="H19" s="2">
        <v>51065778</v>
      </c>
      <c r="I19" s="2">
        <v>14999780</v>
      </c>
      <c r="J19" s="2">
        <v>0</v>
      </c>
      <c r="K19" s="2"/>
      <c r="L19" s="1">
        <f t="shared" ref="L19" si="6">B19+D19+F19+H19+J19</f>
        <v>203184281.00000006</v>
      </c>
      <c r="M19" s="13">
        <f t="shared" ref="M19" si="7">C19+E19+G19+I19+K19</f>
        <v>340007850.99999994</v>
      </c>
      <c r="N19" s="17">
        <f t="shared" ref="N19" si="8">L19+M19</f>
        <v>543192132</v>
      </c>
      <c r="P19" s="4" t="s">
        <v>16</v>
      </c>
      <c r="Q19" s="2">
        <v>36925</v>
      </c>
      <c r="R19" s="2">
        <v>42801</v>
      </c>
      <c r="S19" s="2">
        <v>6256</v>
      </c>
      <c r="T19" s="2">
        <v>1147</v>
      </c>
      <c r="U19" s="2">
        <v>1898</v>
      </c>
      <c r="V19" s="2">
        <v>6178</v>
      </c>
      <c r="W19" s="2">
        <v>21757</v>
      </c>
      <c r="X19" s="2">
        <v>4515</v>
      </c>
      <c r="Y19" s="2">
        <v>8737</v>
      </c>
      <c r="Z19" s="2">
        <v>0</v>
      </c>
      <c r="AA19" s="1">
        <f t="shared" ref="AA19" si="9">Q19+S19+U19+W19+Y19</f>
        <v>75573</v>
      </c>
      <c r="AB19" s="13">
        <f t="shared" ref="AB19" si="10">R19+T19+V19+X19+Z19</f>
        <v>54641</v>
      </c>
      <c r="AC19" s="14">
        <f t="shared" ref="AC19" si="11">AA19+AB19</f>
        <v>130214</v>
      </c>
      <c r="AE19" s="4" t="s">
        <v>16</v>
      </c>
      <c r="AF19" s="2">
        <f t="shared" si="5"/>
        <v>3272.7408801624929</v>
      </c>
      <c r="AG19" s="2">
        <f t="shared" si="0"/>
        <v>6639.3236372981928</v>
      </c>
      <c r="AH19" s="2">
        <f t="shared" si="0"/>
        <v>3890.5971867007675</v>
      </c>
      <c r="AI19" s="2">
        <f t="shared" si="0"/>
        <v>4265.832606800348</v>
      </c>
      <c r="AJ19" s="2">
        <f t="shared" si="0"/>
        <v>3652.7766069546888</v>
      </c>
      <c r="AK19" s="2">
        <f t="shared" si="0"/>
        <v>5818.3020394949826</v>
      </c>
      <c r="AL19" s="2">
        <f t="shared" si="0"/>
        <v>2347.0964746977984</v>
      </c>
      <c r="AM19" s="2">
        <f t="shared" si="0"/>
        <v>3322.2104097452934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2688.5829727548207</v>
      </c>
      <c r="AQ19" s="13">
        <f t="shared" ref="AQ19" si="13">IFERROR(M19/AB19, "N.A.")</f>
        <v>6222.577386943869</v>
      </c>
      <c r="AR19" s="14">
        <f t="shared" ref="AR19" si="14">IFERROR(N19/AC19, "N.A.")</f>
        <v>4171.5340285990751</v>
      </c>
    </row>
    <row r="20" spans="1:44" ht="15" customHeight="1" thickBot="1" x14ac:dyDescent="0.3">
      <c r="A20" s="5" t="s">
        <v>0</v>
      </c>
      <c r="B20" s="24">
        <f>B19+C19</f>
        <v>405015648</v>
      </c>
      <c r="C20" s="26"/>
      <c r="D20" s="24">
        <f>D19+E19</f>
        <v>29232486</v>
      </c>
      <c r="E20" s="26"/>
      <c r="F20" s="24">
        <f>F19+G19</f>
        <v>42878440</v>
      </c>
      <c r="G20" s="26"/>
      <c r="H20" s="24">
        <f>H19+I19</f>
        <v>66065558</v>
      </c>
      <c r="I20" s="26"/>
      <c r="J20" s="24">
        <f>J19+K19</f>
        <v>0</v>
      </c>
      <c r="K20" s="26"/>
      <c r="L20" s="24">
        <f>L19+M19</f>
        <v>543192132</v>
      </c>
      <c r="M20" s="25"/>
      <c r="N20" s="18">
        <f>B20+D20+F20+H20+J20</f>
        <v>543192132</v>
      </c>
      <c r="P20" s="5" t="s">
        <v>0</v>
      </c>
      <c r="Q20" s="24">
        <f>Q19+R19</f>
        <v>79726</v>
      </c>
      <c r="R20" s="26"/>
      <c r="S20" s="24">
        <f>S19+T19</f>
        <v>7403</v>
      </c>
      <c r="T20" s="26"/>
      <c r="U20" s="24">
        <f>U19+V19</f>
        <v>8076</v>
      </c>
      <c r="V20" s="26"/>
      <c r="W20" s="24">
        <f>W19+X19</f>
        <v>26272</v>
      </c>
      <c r="X20" s="26"/>
      <c r="Y20" s="24">
        <f>Y19+Z19</f>
        <v>8737</v>
      </c>
      <c r="Z20" s="26"/>
      <c r="AA20" s="24">
        <f>AA19+AB19</f>
        <v>130214</v>
      </c>
      <c r="AB20" s="26"/>
      <c r="AC20" s="19">
        <f>Q20+S20+U20+W20+Y20</f>
        <v>130214</v>
      </c>
      <c r="AE20" s="5" t="s">
        <v>0</v>
      </c>
      <c r="AF20" s="27">
        <f>IFERROR(B20/Q20,"N.A.")</f>
        <v>5080.0949251185311</v>
      </c>
      <c r="AG20" s="28"/>
      <c r="AH20" s="27">
        <f>IFERROR(D20/S20,"N.A.")</f>
        <v>3948.7351073888963</v>
      </c>
      <c r="AI20" s="28"/>
      <c r="AJ20" s="27">
        <f>IFERROR(F20/U20,"N.A.")</f>
        <v>5309.3660227835562</v>
      </c>
      <c r="AK20" s="28"/>
      <c r="AL20" s="27">
        <f>IFERROR(H20/W20,"N.A.")</f>
        <v>2514.6756242387332</v>
      </c>
      <c r="AM20" s="28"/>
      <c r="AN20" s="27">
        <f>IFERROR(J20/Y20,"N.A.")</f>
        <v>0</v>
      </c>
      <c r="AO20" s="28"/>
      <c r="AP20" s="27">
        <f>IFERROR(L20/AA20,"N.A.")</f>
        <v>4171.5340285990751</v>
      </c>
      <c r="AQ20" s="28"/>
      <c r="AR20" s="16">
        <f>IFERROR(N20/AC20, "N.A.")</f>
        <v>4171.5340285990751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14131777.999999998</v>
      </c>
      <c r="C27" s="2"/>
      <c r="D27" s="2">
        <v>7345396.0000000009</v>
      </c>
      <c r="E27" s="2"/>
      <c r="F27" s="2">
        <v>5777129.9999999991</v>
      </c>
      <c r="G27" s="2"/>
      <c r="H27" s="2">
        <v>26730629</v>
      </c>
      <c r="I27" s="2"/>
      <c r="J27" s="2">
        <v>0</v>
      </c>
      <c r="K27" s="2"/>
      <c r="L27" s="1">
        <f>B27+D27+F27+H27+J27</f>
        <v>53984933</v>
      </c>
      <c r="M27" s="13">
        <f>C27+E27+G27+I27+K27</f>
        <v>0</v>
      </c>
      <c r="N27" s="14">
        <f>L27+M27</f>
        <v>53984933</v>
      </c>
      <c r="P27" s="3" t="s">
        <v>12</v>
      </c>
      <c r="Q27" s="2">
        <v>3771</v>
      </c>
      <c r="R27" s="2">
        <v>0</v>
      </c>
      <c r="S27" s="2">
        <v>2949</v>
      </c>
      <c r="T27" s="2">
        <v>0</v>
      </c>
      <c r="U27" s="2">
        <v>1209</v>
      </c>
      <c r="V27" s="2">
        <v>0</v>
      </c>
      <c r="W27" s="2">
        <v>6819</v>
      </c>
      <c r="X27" s="2">
        <v>0</v>
      </c>
      <c r="Y27" s="2">
        <v>881</v>
      </c>
      <c r="Z27" s="2">
        <v>0</v>
      </c>
      <c r="AA27" s="1">
        <f>Q27+S27+U27+W27+Y27</f>
        <v>15629</v>
      </c>
      <c r="AB27" s="13">
        <f>R27+T27+V27+X27+Z27</f>
        <v>0</v>
      </c>
      <c r="AC27" s="14">
        <f>AA27+AB27</f>
        <v>15629</v>
      </c>
      <c r="AE27" s="3" t="s">
        <v>12</v>
      </c>
      <c r="AF27" s="2">
        <f>IFERROR(B27/Q27, "N.A.")</f>
        <v>3747.4881994165999</v>
      </c>
      <c r="AG27" s="2" t="str">
        <f t="shared" ref="AG27:AR31" si="15">IFERROR(C27/R27, "N.A.")</f>
        <v>N.A.</v>
      </c>
      <c r="AH27" s="2">
        <f t="shared" si="15"/>
        <v>2490.809087826382</v>
      </c>
      <c r="AI27" s="2" t="str">
        <f t="shared" si="15"/>
        <v>N.A.</v>
      </c>
      <c r="AJ27" s="2">
        <f t="shared" si="15"/>
        <v>4778.4367245657559</v>
      </c>
      <c r="AK27" s="2" t="str">
        <f t="shared" si="15"/>
        <v>N.A.</v>
      </c>
      <c r="AL27" s="2">
        <f t="shared" si="15"/>
        <v>3920.0218507112481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3454.1514492289975</v>
      </c>
      <c r="AQ27" s="13" t="str">
        <f t="shared" si="15"/>
        <v>N.A.</v>
      </c>
      <c r="AR27" s="14">
        <f t="shared" si="15"/>
        <v>3454.1514492289975</v>
      </c>
    </row>
    <row r="28" spans="1:44" ht="15" customHeight="1" thickBot="1" x14ac:dyDescent="0.3">
      <c r="A28" s="3" t="s">
        <v>13</v>
      </c>
      <c r="B28" s="2">
        <v>2019280</v>
      </c>
      <c r="C28" s="2">
        <v>712800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2019280</v>
      </c>
      <c r="M28" s="13">
        <f t="shared" si="16"/>
        <v>712800</v>
      </c>
      <c r="N28" s="14">
        <f t="shared" ref="N28:N30" si="17">L28+M28</f>
        <v>2732080</v>
      </c>
      <c r="P28" s="3" t="s">
        <v>13</v>
      </c>
      <c r="Q28" s="2">
        <v>459</v>
      </c>
      <c r="R28" s="2">
        <v>162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459</v>
      </c>
      <c r="AB28" s="13">
        <f t="shared" si="18"/>
        <v>162</v>
      </c>
      <c r="AC28" s="14">
        <f t="shared" ref="AC28:AC30" si="19">AA28+AB28</f>
        <v>621</v>
      </c>
      <c r="AE28" s="3" t="s">
        <v>13</v>
      </c>
      <c r="AF28" s="2">
        <f t="shared" ref="AF28:AF31" si="20">IFERROR(B28/Q28, "N.A.")</f>
        <v>4399.3028322440086</v>
      </c>
      <c r="AG28" s="2">
        <f t="shared" si="15"/>
        <v>4400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4399.3028322440086</v>
      </c>
      <c r="AQ28" s="13">
        <f t="shared" si="15"/>
        <v>4400</v>
      </c>
      <c r="AR28" s="14">
        <f t="shared" si="15"/>
        <v>4399.4847020933976</v>
      </c>
    </row>
    <row r="29" spans="1:44" ht="15" customHeight="1" thickBot="1" x14ac:dyDescent="0.3">
      <c r="A29" s="3" t="s">
        <v>14</v>
      </c>
      <c r="B29" s="2">
        <v>44731080.000000015</v>
      </c>
      <c r="C29" s="2">
        <v>142244253</v>
      </c>
      <c r="D29" s="2">
        <v>3866279.9999999995</v>
      </c>
      <c r="E29" s="2">
        <v>1626120.0000000002</v>
      </c>
      <c r="F29" s="2"/>
      <c r="G29" s="2">
        <v>16464874.999999996</v>
      </c>
      <c r="H29" s="2"/>
      <c r="I29" s="2">
        <v>8099220.0000000019</v>
      </c>
      <c r="J29" s="2">
        <v>0</v>
      </c>
      <c r="K29" s="2"/>
      <c r="L29" s="1">
        <f t="shared" si="16"/>
        <v>48597360.000000015</v>
      </c>
      <c r="M29" s="13">
        <f t="shared" si="16"/>
        <v>168434468</v>
      </c>
      <c r="N29" s="14">
        <f t="shared" si="17"/>
        <v>217031828</v>
      </c>
      <c r="P29" s="3" t="s">
        <v>14</v>
      </c>
      <c r="Q29" s="2">
        <v>10233</v>
      </c>
      <c r="R29" s="2">
        <v>23540</v>
      </c>
      <c r="S29" s="2">
        <v>1245</v>
      </c>
      <c r="T29" s="2">
        <v>393</v>
      </c>
      <c r="U29" s="2">
        <v>0</v>
      </c>
      <c r="V29" s="2">
        <v>2066</v>
      </c>
      <c r="W29" s="2">
        <v>0</v>
      </c>
      <c r="X29" s="2">
        <v>2830</v>
      </c>
      <c r="Y29" s="2">
        <v>1020</v>
      </c>
      <c r="Z29" s="2">
        <v>0</v>
      </c>
      <c r="AA29" s="1">
        <f t="shared" si="18"/>
        <v>12498</v>
      </c>
      <c r="AB29" s="13">
        <f t="shared" si="18"/>
        <v>28829</v>
      </c>
      <c r="AC29" s="14">
        <f t="shared" si="19"/>
        <v>41327</v>
      </c>
      <c r="AE29" s="3" t="s">
        <v>14</v>
      </c>
      <c r="AF29" s="2">
        <f t="shared" si="20"/>
        <v>4371.2576956904149</v>
      </c>
      <c r="AG29" s="2">
        <f t="shared" si="15"/>
        <v>6042.6615548003401</v>
      </c>
      <c r="AH29" s="2">
        <f t="shared" si="15"/>
        <v>3105.4457831325299</v>
      </c>
      <c r="AI29" s="2">
        <f t="shared" si="15"/>
        <v>4137.7099236641225</v>
      </c>
      <c r="AJ29" s="2" t="str">
        <f t="shared" si="15"/>
        <v>N.A.</v>
      </c>
      <c r="AK29" s="2">
        <f t="shared" si="15"/>
        <v>7969.4457889641799</v>
      </c>
      <c r="AL29" s="2" t="str">
        <f t="shared" si="15"/>
        <v>N.A.</v>
      </c>
      <c r="AM29" s="2">
        <f t="shared" si="15"/>
        <v>2861.9151943462903</v>
      </c>
      <c r="AN29" s="2">
        <f t="shared" si="15"/>
        <v>0</v>
      </c>
      <c r="AO29" s="2" t="str">
        <f t="shared" si="15"/>
        <v>N.A.</v>
      </c>
      <c r="AP29" s="15">
        <f t="shared" si="15"/>
        <v>3888.4109457513214</v>
      </c>
      <c r="AQ29" s="13">
        <f t="shared" si="15"/>
        <v>5842.5359186929827</v>
      </c>
      <c r="AR29" s="14">
        <f t="shared" si="15"/>
        <v>5251.5747090279965</v>
      </c>
    </row>
    <row r="30" spans="1:44" ht="15" customHeight="1" thickBot="1" x14ac:dyDescent="0.3">
      <c r="A30" s="3" t="s">
        <v>15</v>
      </c>
      <c r="B30" s="2">
        <v>24144058.000000004</v>
      </c>
      <c r="C30" s="2"/>
      <c r="D30" s="2">
        <v>2721900</v>
      </c>
      <c r="E30" s="2">
        <v>1360950</v>
      </c>
      <c r="F30" s="2"/>
      <c r="G30" s="2">
        <v>9342537.9999999981</v>
      </c>
      <c r="H30" s="2">
        <v>7292858</v>
      </c>
      <c r="I30" s="2"/>
      <c r="J30" s="2">
        <v>0</v>
      </c>
      <c r="K30" s="2"/>
      <c r="L30" s="1">
        <f t="shared" si="16"/>
        <v>34158816</v>
      </c>
      <c r="M30" s="13">
        <f t="shared" si="16"/>
        <v>10703487.999999998</v>
      </c>
      <c r="N30" s="14">
        <f t="shared" si="17"/>
        <v>44862304</v>
      </c>
      <c r="P30" s="3" t="s">
        <v>15</v>
      </c>
      <c r="Q30" s="2">
        <v>9259</v>
      </c>
      <c r="R30" s="2">
        <v>0</v>
      </c>
      <c r="S30" s="2">
        <v>633</v>
      </c>
      <c r="T30" s="2">
        <v>211</v>
      </c>
      <c r="U30" s="2">
        <v>0</v>
      </c>
      <c r="V30" s="2">
        <v>2810</v>
      </c>
      <c r="W30" s="2">
        <v>5958</v>
      </c>
      <c r="X30" s="2">
        <v>0</v>
      </c>
      <c r="Y30" s="2">
        <v>1696</v>
      </c>
      <c r="Z30" s="2">
        <v>0</v>
      </c>
      <c r="AA30" s="1">
        <f t="shared" si="18"/>
        <v>17546</v>
      </c>
      <c r="AB30" s="13">
        <f t="shared" si="18"/>
        <v>3021</v>
      </c>
      <c r="AC30" s="17">
        <f t="shared" si="19"/>
        <v>20567</v>
      </c>
      <c r="AE30" s="3" t="s">
        <v>15</v>
      </c>
      <c r="AF30" s="2">
        <f t="shared" si="20"/>
        <v>2607.6312776757754</v>
      </c>
      <c r="AG30" s="2" t="str">
        <f t="shared" si="15"/>
        <v>N.A.</v>
      </c>
      <c r="AH30" s="2">
        <f t="shared" si="15"/>
        <v>4300</v>
      </c>
      <c r="AI30" s="2">
        <f t="shared" si="15"/>
        <v>6450</v>
      </c>
      <c r="AJ30" s="2" t="str">
        <f t="shared" si="15"/>
        <v>N.A.</v>
      </c>
      <c r="AK30" s="2">
        <f t="shared" si="15"/>
        <v>3324.7466192170814</v>
      </c>
      <c r="AL30" s="2">
        <f t="shared" si="15"/>
        <v>1224.0446458543136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1946.8150005699304</v>
      </c>
      <c r="AQ30" s="13">
        <f t="shared" si="15"/>
        <v>3543.0281363786821</v>
      </c>
      <c r="AR30" s="14">
        <f t="shared" si="15"/>
        <v>2181.2760246997618</v>
      </c>
    </row>
    <row r="31" spans="1:44" ht="15" customHeight="1" thickBot="1" x14ac:dyDescent="0.3">
      <c r="A31" s="4" t="s">
        <v>16</v>
      </c>
      <c r="B31" s="2">
        <v>85026196</v>
      </c>
      <c r="C31" s="2">
        <v>142957053</v>
      </c>
      <c r="D31" s="2">
        <v>13933576</v>
      </c>
      <c r="E31" s="2">
        <v>2987070</v>
      </c>
      <c r="F31" s="2">
        <v>5777129.9999999991</v>
      </c>
      <c r="G31" s="2">
        <v>25807412.999999996</v>
      </c>
      <c r="H31" s="2">
        <v>34023487.000000015</v>
      </c>
      <c r="I31" s="2">
        <v>8099220.0000000019</v>
      </c>
      <c r="J31" s="2">
        <v>0</v>
      </c>
      <c r="K31" s="2"/>
      <c r="L31" s="1">
        <f t="shared" ref="L31" si="21">B31+D31+F31+H31+J31</f>
        <v>138760389</v>
      </c>
      <c r="M31" s="13">
        <f t="shared" ref="M31" si="22">C31+E31+G31+I31+K31</f>
        <v>179850756</v>
      </c>
      <c r="N31" s="17">
        <f t="shared" ref="N31" si="23">L31+M31</f>
        <v>318611145</v>
      </c>
      <c r="P31" s="4" t="s">
        <v>16</v>
      </c>
      <c r="Q31" s="2">
        <v>23722</v>
      </c>
      <c r="R31" s="2">
        <v>23702</v>
      </c>
      <c r="S31" s="2">
        <v>4827</v>
      </c>
      <c r="T31" s="2">
        <v>604</v>
      </c>
      <c r="U31" s="2">
        <v>1209</v>
      </c>
      <c r="V31" s="2">
        <v>4876</v>
      </c>
      <c r="W31" s="2">
        <v>12777</v>
      </c>
      <c r="X31" s="2">
        <v>2830</v>
      </c>
      <c r="Y31" s="2">
        <v>3597</v>
      </c>
      <c r="Z31" s="2">
        <v>0</v>
      </c>
      <c r="AA31" s="1">
        <f t="shared" ref="AA31" si="24">Q31+S31+U31+W31+Y31</f>
        <v>46132</v>
      </c>
      <c r="AB31" s="13">
        <f t="shared" ref="AB31" si="25">R31+T31+V31+X31+Z31</f>
        <v>32012</v>
      </c>
      <c r="AC31" s="14">
        <f t="shared" ref="AC31" si="26">AA31+AB31</f>
        <v>78144</v>
      </c>
      <c r="AE31" s="4" t="s">
        <v>16</v>
      </c>
      <c r="AF31" s="2">
        <f t="shared" si="20"/>
        <v>3584.2760306888122</v>
      </c>
      <c r="AG31" s="2">
        <f t="shared" si="15"/>
        <v>6031.4341827693861</v>
      </c>
      <c r="AH31" s="2">
        <f t="shared" si="15"/>
        <v>2886.5912575098405</v>
      </c>
      <c r="AI31" s="2">
        <f t="shared" si="15"/>
        <v>4945.4801324503314</v>
      </c>
      <c r="AJ31" s="2">
        <f t="shared" si="15"/>
        <v>4778.4367245657559</v>
      </c>
      <c r="AK31" s="2">
        <f t="shared" si="15"/>
        <v>5292.7426168990969</v>
      </c>
      <c r="AL31" s="2">
        <f t="shared" si="15"/>
        <v>2662.8697659857567</v>
      </c>
      <c r="AM31" s="2">
        <f t="shared" si="15"/>
        <v>2861.9151943462903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3007.898833781323</v>
      </c>
      <c r="AQ31" s="13">
        <f t="shared" ref="AQ31" si="28">IFERROR(M31/AB31, "N.A.")</f>
        <v>5618.2292890166191</v>
      </c>
      <c r="AR31" s="14">
        <f t="shared" ref="AR31" si="29">IFERROR(N31/AC31, "N.A.")</f>
        <v>4077.2310734029484</v>
      </c>
    </row>
    <row r="32" spans="1:44" ht="15" customHeight="1" thickBot="1" x14ac:dyDescent="0.3">
      <c r="A32" s="5" t="s">
        <v>0</v>
      </c>
      <c r="B32" s="24">
        <f>B31+C31</f>
        <v>227983249</v>
      </c>
      <c r="C32" s="26"/>
      <c r="D32" s="24">
        <f>D31+E31</f>
        <v>16920646</v>
      </c>
      <c r="E32" s="26"/>
      <c r="F32" s="24">
        <f>F31+G31</f>
        <v>31584542.999999996</v>
      </c>
      <c r="G32" s="26"/>
      <c r="H32" s="24">
        <f>H31+I31</f>
        <v>42122707.000000015</v>
      </c>
      <c r="I32" s="26"/>
      <c r="J32" s="24">
        <f>J31+K31</f>
        <v>0</v>
      </c>
      <c r="K32" s="26"/>
      <c r="L32" s="24">
        <f>L31+M31</f>
        <v>318611145</v>
      </c>
      <c r="M32" s="25"/>
      <c r="N32" s="18">
        <f>B32+D32+F32+H32+J32</f>
        <v>318611145</v>
      </c>
      <c r="P32" s="5" t="s">
        <v>0</v>
      </c>
      <c r="Q32" s="24">
        <f>Q31+R31</f>
        <v>47424</v>
      </c>
      <c r="R32" s="26"/>
      <c r="S32" s="24">
        <f>S31+T31</f>
        <v>5431</v>
      </c>
      <c r="T32" s="26"/>
      <c r="U32" s="24">
        <f>U31+V31</f>
        <v>6085</v>
      </c>
      <c r="V32" s="26"/>
      <c r="W32" s="24">
        <f>W31+X31</f>
        <v>15607</v>
      </c>
      <c r="X32" s="26"/>
      <c r="Y32" s="24">
        <f>Y31+Z31</f>
        <v>3597</v>
      </c>
      <c r="Z32" s="26"/>
      <c r="AA32" s="24">
        <f>AA31+AB31</f>
        <v>78144</v>
      </c>
      <c r="AB32" s="26"/>
      <c r="AC32" s="19">
        <f>Q32+S32+U32+W32+Y32</f>
        <v>78144</v>
      </c>
      <c r="AE32" s="5" t="s">
        <v>0</v>
      </c>
      <c r="AF32" s="27">
        <f>IFERROR(B32/Q32,"N.A.")</f>
        <v>4807.3390899122805</v>
      </c>
      <c r="AG32" s="28"/>
      <c r="AH32" s="27">
        <f>IFERROR(D32/S32,"N.A.")</f>
        <v>3115.5672988399924</v>
      </c>
      <c r="AI32" s="28"/>
      <c r="AJ32" s="27">
        <f>IFERROR(F32/U32,"N.A.")</f>
        <v>5190.5576006573538</v>
      </c>
      <c r="AK32" s="28"/>
      <c r="AL32" s="27">
        <f>IFERROR(H32/W32,"N.A.")</f>
        <v>2698.962452745564</v>
      </c>
      <c r="AM32" s="28"/>
      <c r="AN32" s="27">
        <f>IFERROR(J32/Y32,"N.A.")</f>
        <v>0</v>
      </c>
      <c r="AO32" s="28"/>
      <c r="AP32" s="27">
        <f>IFERROR(L32/AA32,"N.A.")</f>
        <v>4077.2310734029484</v>
      </c>
      <c r="AQ32" s="28"/>
      <c r="AR32" s="16">
        <f>IFERROR(N32/AC32, "N.A.")</f>
        <v>4077.2310734029484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1271426</v>
      </c>
      <c r="C39" s="2"/>
      <c r="D39" s="2"/>
      <c r="E39" s="2"/>
      <c r="F39" s="2">
        <v>1155840</v>
      </c>
      <c r="G39" s="2"/>
      <c r="H39" s="2">
        <v>17042291.000000007</v>
      </c>
      <c r="I39" s="2"/>
      <c r="J39" s="2">
        <v>0</v>
      </c>
      <c r="K39" s="2"/>
      <c r="L39" s="1">
        <f>B39+D39+F39+H39+J39</f>
        <v>19469557.000000007</v>
      </c>
      <c r="M39" s="13">
        <f>C39+E39+G39+I39+K39</f>
        <v>0</v>
      </c>
      <c r="N39" s="14">
        <f>L39+M39</f>
        <v>19469557.000000007</v>
      </c>
      <c r="P39" s="3" t="s">
        <v>12</v>
      </c>
      <c r="Q39" s="2">
        <v>1064</v>
      </c>
      <c r="R39" s="2">
        <v>0</v>
      </c>
      <c r="S39" s="2">
        <v>0</v>
      </c>
      <c r="T39" s="2">
        <v>0</v>
      </c>
      <c r="U39" s="2">
        <v>689</v>
      </c>
      <c r="V39" s="2">
        <v>0</v>
      </c>
      <c r="W39" s="2">
        <v>8442</v>
      </c>
      <c r="X39" s="2">
        <v>0</v>
      </c>
      <c r="Y39" s="2">
        <v>1693</v>
      </c>
      <c r="Z39" s="2">
        <v>0</v>
      </c>
      <c r="AA39" s="1">
        <f>Q39+S39+U39+W39+Y39</f>
        <v>11888</v>
      </c>
      <c r="AB39" s="13">
        <f>R39+T39+V39+X39+Z39</f>
        <v>0</v>
      </c>
      <c r="AC39" s="14">
        <f>AA39+AB39</f>
        <v>11888</v>
      </c>
      <c r="AE39" s="3" t="s">
        <v>12</v>
      </c>
      <c r="AF39" s="2">
        <f>IFERROR(B39/Q39, "N.A.")</f>
        <v>1194.9492481203008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1677.5616835994194</v>
      </c>
      <c r="AK39" s="2" t="str">
        <f t="shared" si="30"/>
        <v>N.A.</v>
      </c>
      <c r="AL39" s="2">
        <f t="shared" si="30"/>
        <v>2018.7504145936991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1637.7487382234192</v>
      </c>
      <c r="AQ39" s="13" t="str">
        <f t="shared" si="30"/>
        <v>N.A.</v>
      </c>
      <c r="AR39" s="14">
        <f t="shared" si="30"/>
        <v>1637.7487382234192</v>
      </c>
    </row>
    <row r="40" spans="1:44" ht="15" customHeight="1" thickBot="1" x14ac:dyDescent="0.3">
      <c r="A40" s="3" t="s">
        <v>13</v>
      </c>
      <c r="B40" s="2">
        <v>12676297.999999996</v>
      </c>
      <c r="C40" s="2">
        <v>1088760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12676297.999999996</v>
      </c>
      <c r="M40" s="13">
        <f t="shared" si="31"/>
        <v>1088760</v>
      </c>
      <c r="N40" s="14">
        <f t="shared" ref="N40:N42" si="32">L40+M40</f>
        <v>13765057.999999996</v>
      </c>
      <c r="P40" s="3" t="s">
        <v>13</v>
      </c>
      <c r="Q40" s="2">
        <v>5579</v>
      </c>
      <c r="R40" s="2">
        <v>211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5579</v>
      </c>
      <c r="AB40" s="13">
        <f t="shared" si="33"/>
        <v>211</v>
      </c>
      <c r="AC40" s="14">
        <f t="shared" ref="AC40:AC42" si="34">AA40+AB40</f>
        <v>5790</v>
      </c>
      <c r="AE40" s="3" t="s">
        <v>13</v>
      </c>
      <c r="AF40" s="2">
        <f t="shared" ref="AF40:AF43" si="35">IFERROR(B40/Q40, "N.A.")</f>
        <v>2272.145187309553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2272.145187309553</v>
      </c>
      <c r="AQ40" s="13">
        <f t="shared" si="30"/>
        <v>5160</v>
      </c>
      <c r="AR40" s="14">
        <f t="shared" si="30"/>
        <v>2377.3848013816919</v>
      </c>
    </row>
    <row r="41" spans="1:44" ht="15" customHeight="1" thickBot="1" x14ac:dyDescent="0.3">
      <c r="A41" s="3" t="s">
        <v>14</v>
      </c>
      <c r="B41" s="2">
        <v>21872037</v>
      </c>
      <c r="C41" s="2">
        <v>140123878.00000003</v>
      </c>
      <c r="D41" s="2">
        <v>10406000</v>
      </c>
      <c r="E41" s="2">
        <v>1905840</v>
      </c>
      <c r="F41" s="2"/>
      <c r="G41" s="2">
        <v>9143937</v>
      </c>
      <c r="H41" s="2"/>
      <c r="I41" s="2">
        <v>6900560</v>
      </c>
      <c r="J41" s="2">
        <v>0</v>
      </c>
      <c r="K41" s="2"/>
      <c r="L41" s="1">
        <f t="shared" si="31"/>
        <v>32278037</v>
      </c>
      <c r="M41" s="13">
        <f t="shared" si="31"/>
        <v>158074215.00000003</v>
      </c>
      <c r="N41" s="14">
        <f t="shared" si="32"/>
        <v>190352252.00000003</v>
      </c>
      <c r="P41" s="3" t="s">
        <v>14</v>
      </c>
      <c r="Q41" s="2">
        <v>6560</v>
      </c>
      <c r="R41" s="2">
        <v>18888</v>
      </c>
      <c r="S41" s="2">
        <v>1429</v>
      </c>
      <c r="T41" s="2">
        <v>543</v>
      </c>
      <c r="U41" s="2">
        <v>0</v>
      </c>
      <c r="V41" s="2">
        <v>951</v>
      </c>
      <c r="W41" s="2">
        <v>0</v>
      </c>
      <c r="X41" s="2">
        <v>1685</v>
      </c>
      <c r="Y41" s="2">
        <v>1891</v>
      </c>
      <c r="Z41" s="2">
        <v>0</v>
      </c>
      <c r="AA41" s="1">
        <f t="shared" si="33"/>
        <v>9880</v>
      </c>
      <c r="AB41" s="13">
        <f t="shared" si="33"/>
        <v>22067</v>
      </c>
      <c r="AC41" s="14">
        <f t="shared" si="34"/>
        <v>31947</v>
      </c>
      <c r="AE41" s="3" t="s">
        <v>14</v>
      </c>
      <c r="AF41" s="2">
        <f t="shared" si="35"/>
        <v>3334.1519817073172</v>
      </c>
      <c r="AG41" s="2">
        <f t="shared" si="30"/>
        <v>7418.672066920798</v>
      </c>
      <c r="AH41" s="2">
        <f t="shared" si="30"/>
        <v>7282.0153953813851</v>
      </c>
      <c r="AI41" s="2">
        <f t="shared" si="30"/>
        <v>3509.8342541436464</v>
      </c>
      <c r="AJ41" s="2" t="str">
        <f t="shared" si="30"/>
        <v>N.A.</v>
      </c>
      <c r="AK41" s="2">
        <f t="shared" si="30"/>
        <v>9615.0757097791793</v>
      </c>
      <c r="AL41" s="2" t="str">
        <f t="shared" si="30"/>
        <v>N.A.</v>
      </c>
      <c r="AM41" s="2">
        <f t="shared" si="30"/>
        <v>4095.2878338278933</v>
      </c>
      <c r="AN41" s="2">
        <f t="shared" si="30"/>
        <v>0</v>
      </c>
      <c r="AO41" s="2" t="str">
        <f t="shared" si="30"/>
        <v>N.A.</v>
      </c>
      <c r="AP41" s="15">
        <f t="shared" si="30"/>
        <v>3267.0077935222671</v>
      </c>
      <c r="AQ41" s="13">
        <f t="shared" si="30"/>
        <v>7163.3758553496182</v>
      </c>
      <c r="AR41" s="14">
        <f t="shared" si="30"/>
        <v>5958.3764359720799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994120</v>
      </c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994120</v>
      </c>
      <c r="N42" s="14">
        <f t="shared" si="32"/>
        <v>994120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351</v>
      </c>
      <c r="W42" s="2">
        <v>538</v>
      </c>
      <c r="X42" s="2">
        <v>0</v>
      </c>
      <c r="Y42" s="2">
        <v>1556</v>
      </c>
      <c r="Z42" s="2">
        <v>0</v>
      </c>
      <c r="AA42" s="1">
        <f t="shared" si="33"/>
        <v>2094</v>
      </c>
      <c r="AB42" s="13">
        <f t="shared" si="33"/>
        <v>351</v>
      </c>
      <c r="AC42" s="14">
        <f t="shared" si="34"/>
        <v>2445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2832.2507122507122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2832.2507122507122</v>
      </c>
      <c r="AR42" s="14">
        <f t="shared" si="30"/>
        <v>406.59304703476482</v>
      </c>
    </row>
    <row r="43" spans="1:44" ht="15" customHeight="1" thickBot="1" x14ac:dyDescent="0.3">
      <c r="A43" s="4" t="s">
        <v>16</v>
      </c>
      <c r="B43" s="2">
        <v>35819761.000000007</v>
      </c>
      <c r="C43" s="2">
        <v>141212638.00000003</v>
      </c>
      <c r="D43" s="2">
        <v>10406000</v>
      </c>
      <c r="E43" s="2">
        <v>1905840</v>
      </c>
      <c r="F43" s="2">
        <v>1155840</v>
      </c>
      <c r="G43" s="2">
        <v>10138057</v>
      </c>
      <c r="H43" s="2">
        <v>17042291</v>
      </c>
      <c r="I43" s="2">
        <v>6900560</v>
      </c>
      <c r="J43" s="2">
        <v>0</v>
      </c>
      <c r="K43" s="2"/>
      <c r="L43" s="1">
        <f t="shared" ref="L43" si="36">B43+D43+F43+H43+J43</f>
        <v>64423892.000000007</v>
      </c>
      <c r="M43" s="13">
        <f t="shared" ref="M43" si="37">C43+E43+G43+I43+K43</f>
        <v>160157095.00000003</v>
      </c>
      <c r="N43" s="17">
        <f t="shared" ref="N43" si="38">L43+M43</f>
        <v>224580987.00000003</v>
      </c>
      <c r="P43" s="4" t="s">
        <v>16</v>
      </c>
      <c r="Q43" s="2">
        <v>13203</v>
      </c>
      <c r="R43" s="2">
        <v>19099</v>
      </c>
      <c r="S43" s="2">
        <v>1429</v>
      </c>
      <c r="T43" s="2">
        <v>543</v>
      </c>
      <c r="U43" s="2">
        <v>689</v>
      </c>
      <c r="V43" s="2">
        <v>1302</v>
      </c>
      <c r="W43" s="2">
        <v>8980</v>
      </c>
      <c r="X43" s="2">
        <v>1685</v>
      </c>
      <c r="Y43" s="2">
        <v>5140</v>
      </c>
      <c r="Z43" s="2">
        <v>0</v>
      </c>
      <c r="AA43" s="1">
        <f t="shared" ref="AA43" si="39">Q43+S43+U43+W43+Y43</f>
        <v>29441</v>
      </c>
      <c r="AB43" s="13">
        <f t="shared" ref="AB43" si="40">R43+T43+V43+X43+Z43</f>
        <v>22629</v>
      </c>
      <c r="AC43" s="17">
        <f t="shared" ref="AC43" si="41">AA43+AB43</f>
        <v>52070</v>
      </c>
      <c r="AE43" s="4" t="s">
        <v>16</v>
      </c>
      <c r="AF43" s="2">
        <f t="shared" si="35"/>
        <v>2713.0016662879652</v>
      </c>
      <c r="AG43" s="2">
        <f t="shared" si="30"/>
        <v>7393.7189381643029</v>
      </c>
      <c r="AH43" s="2">
        <f t="shared" si="30"/>
        <v>7282.0153953813851</v>
      </c>
      <c r="AI43" s="2">
        <f t="shared" si="30"/>
        <v>3509.8342541436464</v>
      </c>
      <c r="AJ43" s="2">
        <f t="shared" si="30"/>
        <v>1677.5616835994194</v>
      </c>
      <c r="AK43" s="2">
        <f t="shared" si="30"/>
        <v>7786.5261136712752</v>
      </c>
      <c r="AL43" s="2">
        <f t="shared" si="30"/>
        <v>1897.8052338530067</v>
      </c>
      <c r="AM43" s="2">
        <f t="shared" si="30"/>
        <v>4095.2878338278933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2188.2372202031183</v>
      </c>
      <c r="AQ43" s="13">
        <f t="shared" ref="AQ43" si="43">IFERROR(M43/AB43, "N.A.")</f>
        <v>7077.5153564010798</v>
      </c>
      <c r="AR43" s="14">
        <f t="shared" ref="AR43" si="44">IFERROR(N43/AC43, "N.A.")</f>
        <v>4313.0590935279433</v>
      </c>
    </row>
    <row r="44" spans="1:44" ht="15" customHeight="1" thickBot="1" x14ac:dyDescent="0.3">
      <c r="A44" s="5" t="s">
        <v>0</v>
      </c>
      <c r="B44" s="24">
        <f>B43+C43</f>
        <v>177032399.00000003</v>
      </c>
      <c r="C44" s="26"/>
      <c r="D44" s="24">
        <f>D43+E43</f>
        <v>12311840</v>
      </c>
      <c r="E44" s="26"/>
      <c r="F44" s="24">
        <f>F43+G43</f>
        <v>11293897</v>
      </c>
      <c r="G44" s="26"/>
      <c r="H44" s="24">
        <f>H43+I43</f>
        <v>23942851</v>
      </c>
      <c r="I44" s="26"/>
      <c r="J44" s="24">
        <f>J43+K43</f>
        <v>0</v>
      </c>
      <c r="K44" s="26"/>
      <c r="L44" s="24">
        <f>L43+M43</f>
        <v>224580987.00000003</v>
      </c>
      <c r="M44" s="25"/>
      <c r="N44" s="18">
        <f>B44+D44+F44+H44+J44</f>
        <v>224580987.00000003</v>
      </c>
      <c r="P44" s="5" t="s">
        <v>0</v>
      </c>
      <c r="Q44" s="24">
        <f>Q43+R43</f>
        <v>32302</v>
      </c>
      <c r="R44" s="26"/>
      <c r="S44" s="24">
        <f>S43+T43</f>
        <v>1972</v>
      </c>
      <c r="T44" s="26"/>
      <c r="U44" s="24">
        <f>U43+V43</f>
        <v>1991</v>
      </c>
      <c r="V44" s="26"/>
      <c r="W44" s="24">
        <f>W43+X43</f>
        <v>10665</v>
      </c>
      <c r="X44" s="26"/>
      <c r="Y44" s="24">
        <f>Y43+Z43</f>
        <v>5140</v>
      </c>
      <c r="Z44" s="26"/>
      <c r="AA44" s="24">
        <f>AA43+AB43</f>
        <v>52070</v>
      </c>
      <c r="AB44" s="25"/>
      <c r="AC44" s="18">
        <f>Q44+S44+U44+W44+Y44</f>
        <v>52070</v>
      </c>
      <c r="AE44" s="5" t="s">
        <v>0</v>
      </c>
      <c r="AF44" s="27">
        <f>IFERROR(B44/Q44,"N.A.")</f>
        <v>5480.5398736920324</v>
      </c>
      <c r="AG44" s="28"/>
      <c r="AH44" s="27">
        <f>IFERROR(D44/S44,"N.A.")</f>
        <v>6243.3265720081135</v>
      </c>
      <c r="AI44" s="28"/>
      <c r="AJ44" s="27">
        <f>IFERROR(F44/U44,"N.A.")</f>
        <v>5672.4746358613766</v>
      </c>
      <c r="AK44" s="28"/>
      <c r="AL44" s="27">
        <f>IFERROR(H44/W44,"N.A.")</f>
        <v>2244.9930614158461</v>
      </c>
      <c r="AM44" s="28"/>
      <c r="AN44" s="27">
        <f>IFERROR(J44/Y44,"N.A.")</f>
        <v>0</v>
      </c>
      <c r="AO44" s="28"/>
      <c r="AP44" s="27">
        <f>IFERROR(L44/AA44,"N.A.")</f>
        <v>4313.0590935279433</v>
      </c>
      <c r="AQ44" s="28"/>
      <c r="AR44" s="16">
        <f>IFERROR(N44/AC44, "N.A.")</f>
        <v>4313.0590935279433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114150785</v>
      </c>
      <c r="C15" s="2"/>
      <c r="D15" s="2">
        <v>79321621.99999997</v>
      </c>
      <c r="E15" s="2"/>
      <c r="F15" s="2">
        <v>48385380.000000015</v>
      </c>
      <c r="G15" s="2"/>
      <c r="H15" s="2">
        <v>179307305.99999994</v>
      </c>
      <c r="I15" s="2"/>
      <c r="J15" s="2">
        <v>0</v>
      </c>
      <c r="K15" s="2"/>
      <c r="L15" s="1">
        <f>B15+D15+F15+H15+J15</f>
        <v>421165092.99999994</v>
      </c>
      <c r="M15" s="13">
        <f>C15+E15+G15+I15+K15</f>
        <v>0</v>
      </c>
      <c r="N15" s="14">
        <f>L15+M15</f>
        <v>421165092.99999994</v>
      </c>
      <c r="P15" s="3" t="s">
        <v>12</v>
      </c>
      <c r="Q15" s="2">
        <v>20338</v>
      </c>
      <c r="R15" s="2">
        <v>0</v>
      </c>
      <c r="S15" s="2">
        <v>11887</v>
      </c>
      <c r="T15" s="2">
        <v>0</v>
      </c>
      <c r="U15" s="2">
        <v>7341</v>
      </c>
      <c r="V15" s="2">
        <v>0</v>
      </c>
      <c r="W15" s="2">
        <v>41114</v>
      </c>
      <c r="X15" s="2">
        <v>0</v>
      </c>
      <c r="Y15" s="2">
        <v>3579</v>
      </c>
      <c r="Z15" s="2">
        <v>0</v>
      </c>
      <c r="AA15" s="1">
        <f>Q15+S15+U15+W15+Y15</f>
        <v>84259</v>
      </c>
      <c r="AB15" s="13">
        <f>R15+T15+V15+X15+Z15</f>
        <v>0</v>
      </c>
      <c r="AC15" s="14">
        <f>AA15+AB15</f>
        <v>84259</v>
      </c>
      <c r="AE15" s="3" t="s">
        <v>12</v>
      </c>
      <c r="AF15" s="2">
        <f>IFERROR(B15/Q15, "N.A.")</f>
        <v>5612.684875602321</v>
      </c>
      <c r="AG15" s="2" t="str">
        <f t="shared" ref="AG15:AR19" si="0">IFERROR(C15/R15, "N.A.")</f>
        <v>N.A.</v>
      </c>
      <c r="AH15" s="2">
        <f t="shared" si="0"/>
        <v>6672.9723227054737</v>
      </c>
      <c r="AI15" s="2" t="str">
        <f t="shared" si="0"/>
        <v>N.A.</v>
      </c>
      <c r="AJ15" s="2">
        <f t="shared" si="0"/>
        <v>6591.1156518185553</v>
      </c>
      <c r="AK15" s="2" t="str">
        <f t="shared" si="0"/>
        <v>N.A.</v>
      </c>
      <c r="AL15" s="2">
        <f t="shared" si="0"/>
        <v>4361.2226005740122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4998.4582418495347</v>
      </c>
      <c r="AQ15" s="13" t="str">
        <f t="shared" si="0"/>
        <v>N.A.</v>
      </c>
      <c r="AR15" s="14">
        <f t="shared" si="0"/>
        <v>4998.4582418495347</v>
      </c>
    </row>
    <row r="16" spans="1:44" ht="15" customHeight="1" thickBot="1" x14ac:dyDescent="0.3">
      <c r="A16" s="3" t="s">
        <v>13</v>
      </c>
      <c r="B16" s="2">
        <v>63265296.000000007</v>
      </c>
      <c r="C16" s="2">
        <v>8542350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63265296.000000007</v>
      </c>
      <c r="M16" s="13">
        <f t="shared" si="1"/>
        <v>8542350</v>
      </c>
      <c r="N16" s="14">
        <f t="shared" ref="N16:N18" si="2">L16+M16</f>
        <v>71807646</v>
      </c>
      <c r="P16" s="3" t="s">
        <v>13</v>
      </c>
      <c r="Q16" s="2">
        <v>16170</v>
      </c>
      <c r="R16" s="2">
        <v>1252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16170</v>
      </c>
      <c r="AB16" s="13">
        <f t="shared" si="3"/>
        <v>1252</v>
      </c>
      <c r="AC16" s="14">
        <f t="shared" ref="AC16:AC18" si="4">AA16+AB16</f>
        <v>17422</v>
      </c>
      <c r="AE16" s="3" t="s">
        <v>13</v>
      </c>
      <c r="AF16" s="2">
        <f t="shared" ref="AF16:AF19" si="5">IFERROR(B16/Q16, "N.A.")</f>
        <v>3912.510575139147</v>
      </c>
      <c r="AG16" s="2">
        <f t="shared" si="0"/>
        <v>6822.9632587859423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3912.510575139147</v>
      </c>
      <c r="AQ16" s="13">
        <f t="shared" si="0"/>
        <v>6822.9632587859423</v>
      </c>
      <c r="AR16" s="14">
        <f t="shared" si="0"/>
        <v>4121.6649064401336</v>
      </c>
    </row>
    <row r="17" spans="1:44" ht="15" customHeight="1" thickBot="1" x14ac:dyDescent="0.3">
      <c r="A17" s="3" t="s">
        <v>14</v>
      </c>
      <c r="B17" s="2">
        <v>246278048.99999988</v>
      </c>
      <c r="C17" s="2">
        <v>1373427112</v>
      </c>
      <c r="D17" s="2">
        <v>61960409</v>
      </c>
      <c r="E17" s="2">
        <v>15401719.999999998</v>
      </c>
      <c r="F17" s="2"/>
      <c r="G17" s="2">
        <v>110402650.00000001</v>
      </c>
      <c r="H17" s="2"/>
      <c r="I17" s="2">
        <v>81647862.000000015</v>
      </c>
      <c r="J17" s="2">
        <v>0</v>
      </c>
      <c r="K17" s="2"/>
      <c r="L17" s="1">
        <f t="shared" si="1"/>
        <v>308238457.99999988</v>
      </c>
      <c r="M17" s="13">
        <f t="shared" si="1"/>
        <v>1580879344</v>
      </c>
      <c r="N17" s="14">
        <f t="shared" si="2"/>
        <v>1889117802</v>
      </c>
      <c r="P17" s="3" t="s">
        <v>14</v>
      </c>
      <c r="Q17" s="2">
        <v>50880</v>
      </c>
      <c r="R17" s="2">
        <v>219693</v>
      </c>
      <c r="S17" s="2">
        <v>10574</v>
      </c>
      <c r="T17" s="2">
        <v>2624</v>
      </c>
      <c r="U17" s="2">
        <v>0</v>
      </c>
      <c r="V17" s="2">
        <v>10511</v>
      </c>
      <c r="W17" s="2">
        <v>0</v>
      </c>
      <c r="X17" s="2">
        <v>13291</v>
      </c>
      <c r="Y17" s="2">
        <v>4338</v>
      </c>
      <c r="Z17" s="2">
        <v>0</v>
      </c>
      <c r="AA17" s="1">
        <f t="shared" si="3"/>
        <v>65792</v>
      </c>
      <c r="AB17" s="13">
        <f t="shared" si="3"/>
        <v>246119</v>
      </c>
      <c r="AC17" s="14">
        <f t="shared" si="4"/>
        <v>311911</v>
      </c>
      <c r="AE17" s="3" t="s">
        <v>14</v>
      </c>
      <c r="AF17" s="2">
        <f t="shared" si="5"/>
        <v>4840.3704599056582</v>
      </c>
      <c r="AG17" s="2">
        <f t="shared" si="0"/>
        <v>6251.5742968597087</v>
      </c>
      <c r="AH17" s="2">
        <f t="shared" si="0"/>
        <v>5859.6944391904672</v>
      </c>
      <c r="AI17" s="2">
        <f t="shared" si="0"/>
        <v>5869.5579268292677</v>
      </c>
      <c r="AJ17" s="2" t="str">
        <f t="shared" si="0"/>
        <v>N.A.</v>
      </c>
      <c r="AK17" s="2">
        <f t="shared" si="0"/>
        <v>10503.534392541149</v>
      </c>
      <c r="AL17" s="2" t="str">
        <f t="shared" si="0"/>
        <v>N.A.</v>
      </c>
      <c r="AM17" s="2">
        <f t="shared" si="0"/>
        <v>6143.0939733654368</v>
      </c>
      <c r="AN17" s="2">
        <f t="shared" si="0"/>
        <v>0</v>
      </c>
      <c r="AO17" s="2" t="str">
        <f t="shared" si="0"/>
        <v>N.A.</v>
      </c>
      <c r="AP17" s="15">
        <f t="shared" si="0"/>
        <v>4685.0446558852118</v>
      </c>
      <c r="AQ17" s="13">
        <f t="shared" si="0"/>
        <v>6423.2316237267341</v>
      </c>
      <c r="AR17" s="14">
        <f t="shared" si="0"/>
        <v>6056.5924318154857</v>
      </c>
    </row>
    <row r="18" spans="1:44" ht="15" customHeight="1" thickBot="1" x14ac:dyDescent="0.3">
      <c r="A18" s="3" t="s">
        <v>15</v>
      </c>
      <c r="B18" s="2">
        <v>3251230</v>
      </c>
      <c r="C18" s="2"/>
      <c r="D18" s="2">
        <v>1264200</v>
      </c>
      <c r="E18" s="2"/>
      <c r="F18" s="2"/>
      <c r="G18" s="2">
        <v>528900</v>
      </c>
      <c r="H18" s="2">
        <v>178020</v>
      </c>
      <c r="I18" s="2"/>
      <c r="J18" s="2">
        <v>0</v>
      </c>
      <c r="K18" s="2"/>
      <c r="L18" s="1">
        <f t="shared" si="1"/>
        <v>4693450</v>
      </c>
      <c r="M18" s="13">
        <f t="shared" si="1"/>
        <v>528900</v>
      </c>
      <c r="N18" s="14">
        <f t="shared" si="2"/>
        <v>5222350</v>
      </c>
      <c r="P18" s="3" t="s">
        <v>15</v>
      </c>
      <c r="Q18" s="2">
        <v>534</v>
      </c>
      <c r="R18" s="2">
        <v>0</v>
      </c>
      <c r="S18" s="2">
        <v>147</v>
      </c>
      <c r="T18" s="2">
        <v>0</v>
      </c>
      <c r="U18" s="2">
        <v>0</v>
      </c>
      <c r="V18" s="2">
        <v>236</v>
      </c>
      <c r="W18" s="2">
        <v>270</v>
      </c>
      <c r="X18" s="2">
        <v>0</v>
      </c>
      <c r="Y18" s="2">
        <v>154</v>
      </c>
      <c r="Z18" s="2">
        <v>0</v>
      </c>
      <c r="AA18" s="1">
        <f t="shared" si="3"/>
        <v>1105</v>
      </c>
      <c r="AB18" s="13">
        <f t="shared" si="3"/>
        <v>236</v>
      </c>
      <c r="AC18" s="17">
        <f t="shared" si="4"/>
        <v>1341</v>
      </c>
      <c r="AE18" s="3" t="s">
        <v>15</v>
      </c>
      <c r="AF18" s="2">
        <f t="shared" si="5"/>
        <v>6088.4456928838954</v>
      </c>
      <c r="AG18" s="2" t="str">
        <f t="shared" si="0"/>
        <v>N.A.</v>
      </c>
      <c r="AH18" s="2">
        <f t="shared" si="0"/>
        <v>8600</v>
      </c>
      <c r="AI18" s="2" t="str">
        <f t="shared" si="0"/>
        <v>N.A.</v>
      </c>
      <c r="AJ18" s="2" t="str">
        <f t="shared" si="0"/>
        <v>N.A.</v>
      </c>
      <c r="AK18" s="2">
        <f t="shared" si="0"/>
        <v>2241.101694915254</v>
      </c>
      <c r="AL18" s="2">
        <f t="shared" si="0"/>
        <v>659.33333333333337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4247.4660633484164</v>
      </c>
      <c r="AQ18" s="13">
        <f t="shared" si="0"/>
        <v>2241.101694915254</v>
      </c>
      <c r="AR18" s="14">
        <f t="shared" si="0"/>
        <v>3894.3698732289336</v>
      </c>
    </row>
    <row r="19" spans="1:44" ht="15" customHeight="1" thickBot="1" x14ac:dyDescent="0.3">
      <c r="A19" s="4" t="s">
        <v>16</v>
      </c>
      <c r="B19" s="2">
        <v>426945359.99999917</v>
      </c>
      <c r="C19" s="2">
        <v>1381969461.9999986</v>
      </c>
      <c r="D19" s="2">
        <v>142546231</v>
      </c>
      <c r="E19" s="2">
        <v>15401719.999999998</v>
      </c>
      <c r="F19" s="2">
        <v>48385380.000000015</v>
      </c>
      <c r="G19" s="2">
        <v>110931550.00000004</v>
      </c>
      <c r="H19" s="2">
        <v>179485326</v>
      </c>
      <c r="I19" s="2">
        <v>81647862.000000015</v>
      </c>
      <c r="J19" s="2">
        <v>0</v>
      </c>
      <c r="K19" s="2"/>
      <c r="L19" s="1">
        <f t="shared" ref="L19" si="6">B19+D19+F19+H19+J19</f>
        <v>797362296.99999917</v>
      </c>
      <c r="M19" s="13">
        <f t="shared" ref="M19" si="7">C19+E19+G19+I19+K19</f>
        <v>1589950593.9999986</v>
      </c>
      <c r="N19" s="17">
        <f t="shared" ref="N19" si="8">L19+M19</f>
        <v>2387312890.9999976</v>
      </c>
      <c r="P19" s="4" t="s">
        <v>16</v>
      </c>
      <c r="Q19" s="2">
        <v>87922</v>
      </c>
      <c r="R19" s="2">
        <v>220945</v>
      </c>
      <c r="S19" s="2">
        <v>22608</v>
      </c>
      <c r="T19" s="2">
        <v>2624</v>
      </c>
      <c r="U19" s="2">
        <v>7341</v>
      </c>
      <c r="V19" s="2">
        <v>10747</v>
      </c>
      <c r="W19" s="2">
        <v>41384</v>
      </c>
      <c r="X19" s="2">
        <v>13291</v>
      </c>
      <c r="Y19" s="2">
        <v>8071</v>
      </c>
      <c r="Z19" s="2">
        <v>0</v>
      </c>
      <c r="AA19" s="1">
        <f t="shared" ref="AA19" si="9">Q19+S19+U19+W19+Y19</f>
        <v>167326</v>
      </c>
      <c r="AB19" s="13">
        <f t="shared" ref="AB19" si="10">R19+T19+V19+X19+Z19</f>
        <v>247607</v>
      </c>
      <c r="AC19" s="14">
        <f t="shared" ref="AC19" si="11">AA19+AB19</f>
        <v>414933</v>
      </c>
      <c r="AE19" s="4" t="s">
        <v>16</v>
      </c>
      <c r="AF19" s="2">
        <f t="shared" si="5"/>
        <v>4855.9559609653916</v>
      </c>
      <c r="AG19" s="2">
        <f t="shared" si="0"/>
        <v>6254.8121116114808</v>
      </c>
      <c r="AH19" s="2">
        <f t="shared" si="0"/>
        <v>6305.1234518754427</v>
      </c>
      <c r="AI19" s="2">
        <f t="shared" si="0"/>
        <v>5869.5579268292677</v>
      </c>
      <c r="AJ19" s="2">
        <f t="shared" si="0"/>
        <v>6591.1156518185553</v>
      </c>
      <c r="AK19" s="2">
        <f t="shared" si="0"/>
        <v>10322.094538010611</v>
      </c>
      <c r="AL19" s="2">
        <f t="shared" si="0"/>
        <v>4337.0705103421615</v>
      </c>
      <c r="AM19" s="2">
        <f t="shared" si="0"/>
        <v>6143.0939733654368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4765.3221675053437</v>
      </c>
      <c r="AQ19" s="13">
        <f t="shared" ref="AQ19" si="13">IFERROR(M19/AB19, "N.A.")</f>
        <v>6421.2667412472128</v>
      </c>
      <c r="AR19" s="14">
        <f t="shared" ref="AR19" si="14">IFERROR(N19/AC19, "N.A.")</f>
        <v>5753.4900598409804</v>
      </c>
    </row>
    <row r="20" spans="1:44" ht="15" customHeight="1" thickBot="1" x14ac:dyDescent="0.3">
      <c r="A20" s="5" t="s">
        <v>0</v>
      </c>
      <c r="B20" s="24">
        <f>B19+C19</f>
        <v>1808914821.9999976</v>
      </c>
      <c r="C20" s="26"/>
      <c r="D20" s="24">
        <f>D19+E19</f>
        <v>157947951</v>
      </c>
      <c r="E20" s="26"/>
      <c r="F20" s="24">
        <f>F19+G19</f>
        <v>159316930.00000006</v>
      </c>
      <c r="G20" s="26"/>
      <c r="H20" s="24">
        <f>H19+I19</f>
        <v>261133188</v>
      </c>
      <c r="I20" s="26"/>
      <c r="J20" s="24">
        <f>J19+K19</f>
        <v>0</v>
      </c>
      <c r="K20" s="26"/>
      <c r="L20" s="24">
        <f>L19+M19</f>
        <v>2387312890.9999976</v>
      </c>
      <c r="M20" s="25"/>
      <c r="N20" s="18">
        <f>B20+D20+F20+H20+J20</f>
        <v>2387312890.9999976</v>
      </c>
      <c r="P20" s="5" t="s">
        <v>0</v>
      </c>
      <c r="Q20" s="24">
        <f>Q19+R19</f>
        <v>308867</v>
      </c>
      <c r="R20" s="26"/>
      <c r="S20" s="24">
        <f>S19+T19</f>
        <v>25232</v>
      </c>
      <c r="T20" s="26"/>
      <c r="U20" s="24">
        <f>U19+V19</f>
        <v>18088</v>
      </c>
      <c r="V20" s="26"/>
      <c r="W20" s="24">
        <f>W19+X19</f>
        <v>54675</v>
      </c>
      <c r="X20" s="26"/>
      <c r="Y20" s="24">
        <f>Y19+Z19</f>
        <v>8071</v>
      </c>
      <c r="Z20" s="26"/>
      <c r="AA20" s="24">
        <f>AA19+AB19</f>
        <v>414933</v>
      </c>
      <c r="AB20" s="26"/>
      <c r="AC20" s="19">
        <f>Q20+S20+U20+W20+Y20</f>
        <v>414933</v>
      </c>
      <c r="AE20" s="5" t="s">
        <v>0</v>
      </c>
      <c r="AF20" s="27">
        <f>IFERROR(B20/Q20,"N.A.")</f>
        <v>5856.6140830842969</v>
      </c>
      <c r="AG20" s="28"/>
      <c r="AH20" s="27">
        <f>IFERROR(D20/S20,"N.A.")</f>
        <v>6259.8268468611286</v>
      </c>
      <c r="AI20" s="28"/>
      <c r="AJ20" s="27">
        <f>IFERROR(F20/U20,"N.A.")</f>
        <v>8807.8798098186671</v>
      </c>
      <c r="AK20" s="28"/>
      <c r="AL20" s="27">
        <f>IFERROR(H20/W20,"N.A.")</f>
        <v>4776.0985459533604</v>
      </c>
      <c r="AM20" s="28"/>
      <c r="AN20" s="27">
        <f>IFERROR(J20/Y20,"N.A.")</f>
        <v>0</v>
      </c>
      <c r="AO20" s="28"/>
      <c r="AP20" s="27">
        <f>IFERROR(L20/AA20,"N.A.")</f>
        <v>5753.4900598409804</v>
      </c>
      <c r="AQ20" s="28"/>
      <c r="AR20" s="16">
        <f>IFERROR(N20/AC20, "N.A.")</f>
        <v>5753.4900598409804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104568664.99999999</v>
      </c>
      <c r="C27" s="2"/>
      <c r="D27" s="2">
        <v>74215732</v>
      </c>
      <c r="E27" s="2"/>
      <c r="F27" s="2">
        <v>40825439.999999993</v>
      </c>
      <c r="G27" s="2"/>
      <c r="H27" s="2">
        <v>132377703.99999999</v>
      </c>
      <c r="I27" s="2"/>
      <c r="J27" s="2">
        <v>0</v>
      </c>
      <c r="K27" s="2"/>
      <c r="L27" s="1">
        <f>B27+D27+F27+H27+J27</f>
        <v>351987541</v>
      </c>
      <c r="M27" s="13">
        <f>C27+E27+G27+I27+K27</f>
        <v>0</v>
      </c>
      <c r="N27" s="14">
        <f>L27+M27</f>
        <v>351987541</v>
      </c>
      <c r="P27" s="3" t="s">
        <v>12</v>
      </c>
      <c r="Q27" s="2">
        <v>17232</v>
      </c>
      <c r="R27" s="2">
        <v>0</v>
      </c>
      <c r="S27" s="2">
        <v>10774</v>
      </c>
      <c r="T27" s="2">
        <v>0</v>
      </c>
      <c r="U27" s="2">
        <v>5704</v>
      </c>
      <c r="V27" s="2">
        <v>0</v>
      </c>
      <c r="W27" s="2">
        <v>23471</v>
      </c>
      <c r="X27" s="2">
        <v>0</v>
      </c>
      <c r="Y27" s="2">
        <v>1443</v>
      </c>
      <c r="Z27" s="2">
        <v>0</v>
      </c>
      <c r="AA27" s="1">
        <f>Q27+S27+U27+W27+Y27</f>
        <v>58624</v>
      </c>
      <c r="AB27" s="13">
        <f>R27+T27+V27+X27+Z27</f>
        <v>0</v>
      </c>
      <c r="AC27" s="14">
        <f>AA27+AB27</f>
        <v>58624</v>
      </c>
      <c r="AE27" s="3" t="s">
        <v>12</v>
      </c>
      <c r="AF27" s="2">
        <f>IFERROR(B27/Q27, "N.A.")</f>
        <v>6068.2837163416889</v>
      </c>
      <c r="AG27" s="2" t="str">
        <f t="shared" ref="AG27:AR31" si="15">IFERROR(C27/R27, "N.A.")</f>
        <v>N.A.</v>
      </c>
      <c r="AH27" s="2">
        <f t="shared" si="15"/>
        <v>6888.4102468906631</v>
      </c>
      <c r="AI27" s="2" t="str">
        <f t="shared" si="15"/>
        <v>N.A.</v>
      </c>
      <c r="AJ27" s="2">
        <f t="shared" si="15"/>
        <v>7157.3352033660576</v>
      </c>
      <c r="AK27" s="2" t="str">
        <f t="shared" si="15"/>
        <v>N.A.</v>
      </c>
      <c r="AL27" s="2">
        <f t="shared" si="15"/>
        <v>5640.0538536917893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6004.1542883460697</v>
      </c>
      <c r="AQ27" s="13" t="str">
        <f t="shared" si="15"/>
        <v>N.A.</v>
      </c>
      <c r="AR27" s="14">
        <f t="shared" si="15"/>
        <v>6004.1542883460697</v>
      </c>
    </row>
    <row r="28" spans="1:44" ht="15" customHeight="1" thickBot="1" x14ac:dyDescent="0.3">
      <c r="A28" s="3" t="s">
        <v>13</v>
      </c>
      <c r="B28" s="2">
        <v>7377780</v>
      </c>
      <c r="C28" s="2">
        <v>4348000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7377780</v>
      </c>
      <c r="M28" s="13">
        <f t="shared" si="16"/>
        <v>4348000</v>
      </c>
      <c r="N28" s="14">
        <f t="shared" ref="N28:N30" si="17">L28+M28</f>
        <v>11725780</v>
      </c>
      <c r="P28" s="3" t="s">
        <v>13</v>
      </c>
      <c r="Q28" s="2">
        <v>1535</v>
      </c>
      <c r="R28" s="2">
        <v>560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1535</v>
      </c>
      <c r="AB28" s="13">
        <f t="shared" si="18"/>
        <v>560</v>
      </c>
      <c r="AC28" s="14">
        <f t="shared" ref="AC28:AC30" si="19">AA28+AB28</f>
        <v>2095</v>
      </c>
      <c r="AE28" s="3" t="s">
        <v>13</v>
      </c>
      <c r="AF28" s="2">
        <f t="shared" ref="AF28:AF31" si="20">IFERROR(B28/Q28, "N.A.")</f>
        <v>4806.3713355048858</v>
      </c>
      <c r="AG28" s="2">
        <f t="shared" si="15"/>
        <v>7764.2857142857147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4806.3713355048858</v>
      </c>
      <c r="AQ28" s="13">
        <f t="shared" si="15"/>
        <v>7764.2857142857147</v>
      </c>
      <c r="AR28" s="14">
        <f t="shared" si="15"/>
        <v>5597.0310262529829</v>
      </c>
    </row>
    <row r="29" spans="1:44" ht="15" customHeight="1" thickBot="1" x14ac:dyDescent="0.3">
      <c r="A29" s="3" t="s">
        <v>14</v>
      </c>
      <c r="B29" s="2">
        <v>175627265.00000003</v>
      </c>
      <c r="C29" s="2">
        <v>920875711.99999857</v>
      </c>
      <c r="D29" s="2">
        <v>44695414.000000015</v>
      </c>
      <c r="E29" s="2">
        <v>13549980.000000002</v>
      </c>
      <c r="F29" s="2"/>
      <c r="G29" s="2">
        <v>95653949.999999985</v>
      </c>
      <c r="H29" s="2"/>
      <c r="I29" s="2">
        <v>51489289.999999993</v>
      </c>
      <c r="J29" s="2">
        <v>0</v>
      </c>
      <c r="K29" s="2"/>
      <c r="L29" s="1">
        <f t="shared" si="16"/>
        <v>220322679.00000006</v>
      </c>
      <c r="M29" s="13">
        <f t="shared" si="16"/>
        <v>1081568931.9999986</v>
      </c>
      <c r="N29" s="14">
        <f t="shared" si="17"/>
        <v>1301891610.9999986</v>
      </c>
      <c r="P29" s="3" t="s">
        <v>14</v>
      </c>
      <c r="Q29" s="2">
        <v>32847</v>
      </c>
      <c r="R29" s="2">
        <v>135723</v>
      </c>
      <c r="S29" s="2">
        <v>7530</v>
      </c>
      <c r="T29" s="2">
        <v>1906</v>
      </c>
      <c r="U29" s="2">
        <v>0</v>
      </c>
      <c r="V29" s="2">
        <v>8625</v>
      </c>
      <c r="W29" s="2">
        <v>0</v>
      </c>
      <c r="X29" s="2">
        <v>8362</v>
      </c>
      <c r="Y29" s="2">
        <v>1246</v>
      </c>
      <c r="Z29" s="2">
        <v>0</v>
      </c>
      <c r="AA29" s="1">
        <f t="shared" si="18"/>
        <v>41623</v>
      </c>
      <c r="AB29" s="13">
        <f t="shared" si="18"/>
        <v>154616</v>
      </c>
      <c r="AC29" s="14">
        <f t="shared" si="19"/>
        <v>196239</v>
      </c>
      <c r="AE29" s="3" t="s">
        <v>14</v>
      </c>
      <c r="AF29" s="2">
        <f t="shared" si="20"/>
        <v>5346.8281730447234</v>
      </c>
      <c r="AG29" s="2">
        <f t="shared" si="15"/>
        <v>6784.9643170280542</v>
      </c>
      <c r="AH29" s="2">
        <f t="shared" si="15"/>
        <v>5935.6459495351946</v>
      </c>
      <c r="AI29" s="2">
        <f t="shared" si="15"/>
        <v>7109.1185729275976</v>
      </c>
      <c r="AJ29" s="2" t="str">
        <f t="shared" si="15"/>
        <v>N.A.</v>
      </c>
      <c r="AK29" s="2">
        <f t="shared" si="15"/>
        <v>11090.31304347826</v>
      </c>
      <c r="AL29" s="2" t="str">
        <f t="shared" si="15"/>
        <v>N.A.</v>
      </c>
      <c r="AM29" s="2">
        <f t="shared" si="15"/>
        <v>6157.5328868691695</v>
      </c>
      <c r="AN29" s="2">
        <f t="shared" si="15"/>
        <v>0</v>
      </c>
      <c r="AO29" s="2" t="str">
        <f t="shared" si="15"/>
        <v>N.A.</v>
      </c>
      <c r="AP29" s="15">
        <f t="shared" si="15"/>
        <v>5293.2916656656189</v>
      </c>
      <c r="AQ29" s="13">
        <f t="shared" si="15"/>
        <v>6995.1941066901136</v>
      </c>
      <c r="AR29" s="14">
        <f t="shared" si="15"/>
        <v>6634.2144578804346</v>
      </c>
    </row>
    <row r="30" spans="1:44" ht="15" customHeight="1" thickBot="1" x14ac:dyDescent="0.3">
      <c r="A30" s="3" t="s">
        <v>15</v>
      </c>
      <c r="B30" s="2">
        <v>3251230</v>
      </c>
      <c r="C30" s="2"/>
      <c r="D30" s="2">
        <v>1264200</v>
      </c>
      <c r="E30" s="2"/>
      <c r="F30" s="2"/>
      <c r="G30" s="2">
        <v>528900</v>
      </c>
      <c r="H30" s="2">
        <v>0</v>
      </c>
      <c r="I30" s="2"/>
      <c r="J30" s="2">
        <v>0</v>
      </c>
      <c r="K30" s="2"/>
      <c r="L30" s="1">
        <f t="shared" si="16"/>
        <v>4515430</v>
      </c>
      <c r="M30" s="13">
        <f t="shared" si="16"/>
        <v>528900</v>
      </c>
      <c r="N30" s="14">
        <f t="shared" si="17"/>
        <v>5044330</v>
      </c>
      <c r="P30" s="3" t="s">
        <v>15</v>
      </c>
      <c r="Q30" s="2">
        <v>534</v>
      </c>
      <c r="R30" s="2">
        <v>0</v>
      </c>
      <c r="S30" s="2">
        <v>147</v>
      </c>
      <c r="T30" s="2">
        <v>0</v>
      </c>
      <c r="U30" s="2">
        <v>0</v>
      </c>
      <c r="V30" s="2">
        <v>236</v>
      </c>
      <c r="W30" s="2">
        <v>132</v>
      </c>
      <c r="X30" s="2">
        <v>0</v>
      </c>
      <c r="Y30" s="2">
        <v>154</v>
      </c>
      <c r="Z30" s="2">
        <v>0</v>
      </c>
      <c r="AA30" s="1">
        <f t="shared" si="18"/>
        <v>967</v>
      </c>
      <c r="AB30" s="13">
        <f t="shared" si="18"/>
        <v>236</v>
      </c>
      <c r="AC30" s="17">
        <f t="shared" si="19"/>
        <v>1203</v>
      </c>
      <c r="AE30" s="3" t="s">
        <v>15</v>
      </c>
      <c r="AF30" s="2">
        <f t="shared" si="20"/>
        <v>6088.4456928838954</v>
      </c>
      <c r="AG30" s="2" t="str">
        <f t="shared" si="15"/>
        <v>N.A.</v>
      </c>
      <c r="AH30" s="2">
        <f t="shared" si="15"/>
        <v>8600</v>
      </c>
      <c r="AI30" s="2" t="str">
        <f t="shared" si="15"/>
        <v>N.A.</v>
      </c>
      <c r="AJ30" s="2" t="str">
        <f t="shared" si="15"/>
        <v>N.A.</v>
      </c>
      <c r="AK30" s="2">
        <f t="shared" si="15"/>
        <v>2241.101694915254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4669.5243019648397</v>
      </c>
      <c r="AQ30" s="13">
        <f t="shared" si="15"/>
        <v>2241.101694915254</v>
      </c>
      <c r="AR30" s="14">
        <f t="shared" si="15"/>
        <v>4193.1255195344975</v>
      </c>
    </row>
    <row r="31" spans="1:44" ht="15" customHeight="1" thickBot="1" x14ac:dyDescent="0.3">
      <c r="A31" s="4" t="s">
        <v>16</v>
      </c>
      <c r="B31" s="2">
        <v>290824939.9999997</v>
      </c>
      <c r="C31" s="2">
        <v>925223712.00000048</v>
      </c>
      <c r="D31" s="2">
        <v>120175345.99999997</v>
      </c>
      <c r="E31" s="2">
        <v>13549980.000000002</v>
      </c>
      <c r="F31" s="2">
        <v>40825439.999999993</v>
      </c>
      <c r="G31" s="2">
        <v>96182850</v>
      </c>
      <c r="H31" s="2">
        <v>132377703.99999991</v>
      </c>
      <c r="I31" s="2">
        <v>51489289.999999993</v>
      </c>
      <c r="J31" s="2">
        <v>0</v>
      </c>
      <c r="K31" s="2"/>
      <c r="L31" s="1">
        <f t="shared" ref="L31" si="21">B31+D31+F31+H31+J31</f>
        <v>584203429.99999952</v>
      </c>
      <c r="M31" s="13">
        <f t="shared" ref="M31" si="22">C31+E31+G31+I31+K31</f>
        <v>1086445832.0000005</v>
      </c>
      <c r="N31" s="17">
        <f t="shared" ref="N31" si="23">L31+M31</f>
        <v>1670649262</v>
      </c>
      <c r="P31" s="4" t="s">
        <v>16</v>
      </c>
      <c r="Q31" s="2">
        <v>52148</v>
      </c>
      <c r="R31" s="2">
        <v>136283</v>
      </c>
      <c r="S31" s="2">
        <v>18451</v>
      </c>
      <c r="T31" s="2">
        <v>1906</v>
      </c>
      <c r="U31" s="2">
        <v>5704</v>
      </c>
      <c r="V31" s="2">
        <v>8861</v>
      </c>
      <c r="W31" s="2">
        <v>23603</v>
      </c>
      <c r="X31" s="2">
        <v>8362</v>
      </c>
      <c r="Y31" s="2">
        <v>2843</v>
      </c>
      <c r="Z31" s="2">
        <v>0</v>
      </c>
      <c r="AA31" s="1">
        <f t="shared" ref="AA31" si="24">Q31+S31+U31+W31+Y31</f>
        <v>102749</v>
      </c>
      <c r="AB31" s="13">
        <f t="shared" ref="AB31" si="25">R31+T31+V31+X31+Z31</f>
        <v>155412</v>
      </c>
      <c r="AC31" s="14">
        <f t="shared" ref="AC31" si="26">AA31+AB31</f>
        <v>258161</v>
      </c>
      <c r="AE31" s="4" t="s">
        <v>16</v>
      </c>
      <c r="AF31" s="2">
        <f t="shared" si="20"/>
        <v>5576.9145508936044</v>
      </c>
      <c r="AG31" s="2">
        <f t="shared" si="15"/>
        <v>6788.9884431660621</v>
      </c>
      <c r="AH31" s="2">
        <f t="shared" si="15"/>
        <v>6513.2158690585857</v>
      </c>
      <c r="AI31" s="2">
        <f t="shared" si="15"/>
        <v>7109.1185729275976</v>
      </c>
      <c r="AJ31" s="2">
        <f t="shared" si="15"/>
        <v>7157.3352033660576</v>
      </c>
      <c r="AK31" s="2">
        <f t="shared" si="15"/>
        <v>10854.627017266674</v>
      </c>
      <c r="AL31" s="2">
        <f t="shared" si="15"/>
        <v>5608.5117993475369</v>
      </c>
      <c r="AM31" s="2">
        <f t="shared" si="15"/>
        <v>6157.5328868691695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5685.7334864572849</v>
      </c>
      <c r="AQ31" s="13">
        <f t="shared" ref="AQ31" si="28">IFERROR(M31/AB31, "N.A.")</f>
        <v>6990.7460942526995</v>
      </c>
      <c r="AR31" s="14">
        <f t="shared" ref="AR31" si="29">IFERROR(N31/AC31, "N.A.")</f>
        <v>6471.3464156088639</v>
      </c>
    </row>
    <row r="32" spans="1:44" ht="15" customHeight="1" thickBot="1" x14ac:dyDescent="0.3">
      <c r="A32" s="5" t="s">
        <v>0</v>
      </c>
      <c r="B32" s="24">
        <f>B31+C31</f>
        <v>1216048652.0000002</v>
      </c>
      <c r="C32" s="26"/>
      <c r="D32" s="24">
        <f>D31+E31</f>
        <v>133725325.99999997</v>
      </c>
      <c r="E32" s="26"/>
      <c r="F32" s="24">
        <f>F31+G31</f>
        <v>137008290</v>
      </c>
      <c r="G32" s="26"/>
      <c r="H32" s="24">
        <f>H31+I31</f>
        <v>183866993.99999991</v>
      </c>
      <c r="I32" s="26"/>
      <c r="J32" s="24">
        <f>J31+K31</f>
        <v>0</v>
      </c>
      <c r="K32" s="26"/>
      <c r="L32" s="24">
        <f>L31+M31</f>
        <v>1670649262</v>
      </c>
      <c r="M32" s="25"/>
      <c r="N32" s="18">
        <f>B32+D32+F32+H32+J32</f>
        <v>1670649262.0000002</v>
      </c>
      <c r="P32" s="5" t="s">
        <v>0</v>
      </c>
      <c r="Q32" s="24">
        <f>Q31+R31</f>
        <v>188431</v>
      </c>
      <c r="R32" s="26"/>
      <c r="S32" s="24">
        <f>S31+T31</f>
        <v>20357</v>
      </c>
      <c r="T32" s="26"/>
      <c r="U32" s="24">
        <f>U31+V31</f>
        <v>14565</v>
      </c>
      <c r="V32" s="26"/>
      <c r="W32" s="24">
        <f>W31+X31</f>
        <v>31965</v>
      </c>
      <c r="X32" s="26"/>
      <c r="Y32" s="24">
        <f>Y31+Z31</f>
        <v>2843</v>
      </c>
      <c r="Z32" s="26"/>
      <c r="AA32" s="24">
        <f>AA31+AB31</f>
        <v>258161</v>
      </c>
      <c r="AB32" s="26"/>
      <c r="AC32" s="19">
        <f>Q32+S32+U32+W32+Y32</f>
        <v>258161</v>
      </c>
      <c r="AE32" s="5" t="s">
        <v>0</v>
      </c>
      <c r="AF32" s="27">
        <f>IFERROR(B32/Q32,"N.A.")</f>
        <v>6453.5487897426656</v>
      </c>
      <c r="AG32" s="28"/>
      <c r="AH32" s="27">
        <f>IFERROR(D32/S32,"N.A.")</f>
        <v>6569.0094807682844</v>
      </c>
      <c r="AI32" s="28"/>
      <c r="AJ32" s="27">
        <f>IFERROR(F32/U32,"N.A.")</f>
        <v>9406.6797116374873</v>
      </c>
      <c r="AK32" s="28"/>
      <c r="AL32" s="27">
        <f>IFERROR(H32/W32,"N.A.")</f>
        <v>5752.1349601126203</v>
      </c>
      <c r="AM32" s="28"/>
      <c r="AN32" s="27">
        <f>IFERROR(J32/Y32,"N.A.")</f>
        <v>0</v>
      </c>
      <c r="AO32" s="28"/>
      <c r="AP32" s="27">
        <f>IFERROR(L32/AA32,"N.A.")</f>
        <v>6471.3464156088639</v>
      </c>
      <c r="AQ32" s="28"/>
      <c r="AR32" s="16">
        <f>IFERROR(N32/AC32, "N.A.")</f>
        <v>6471.3464156088648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9582120.0000000019</v>
      </c>
      <c r="C39" s="2"/>
      <c r="D39" s="2">
        <v>5105890</v>
      </c>
      <c r="E39" s="2"/>
      <c r="F39" s="2">
        <v>7559940</v>
      </c>
      <c r="G39" s="2"/>
      <c r="H39" s="2">
        <v>46929601.999999985</v>
      </c>
      <c r="I39" s="2"/>
      <c r="J39" s="2">
        <v>0</v>
      </c>
      <c r="K39" s="2"/>
      <c r="L39" s="1">
        <f>B39+D39+F39+H39+J39</f>
        <v>69177551.999999985</v>
      </c>
      <c r="M39" s="13">
        <f>C39+E39+G39+I39+K39</f>
        <v>0</v>
      </c>
      <c r="N39" s="14">
        <f>L39+M39</f>
        <v>69177551.999999985</v>
      </c>
      <c r="P39" s="3" t="s">
        <v>12</v>
      </c>
      <c r="Q39" s="2">
        <v>3106</v>
      </c>
      <c r="R39" s="2">
        <v>0</v>
      </c>
      <c r="S39" s="2">
        <v>1113</v>
      </c>
      <c r="T39" s="2">
        <v>0</v>
      </c>
      <c r="U39" s="2">
        <v>1637</v>
      </c>
      <c r="V39" s="2">
        <v>0</v>
      </c>
      <c r="W39" s="2">
        <v>17643</v>
      </c>
      <c r="X39" s="2">
        <v>0</v>
      </c>
      <c r="Y39" s="2">
        <v>2136</v>
      </c>
      <c r="Z39" s="2">
        <v>0</v>
      </c>
      <c r="AA39" s="1">
        <f>Q39+S39+U39+W39+Y39</f>
        <v>25635</v>
      </c>
      <c r="AB39" s="13">
        <f>R39+T39+V39+X39+Z39</f>
        <v>0</v>
      </c>
      <c r="AC39" s="14">
        <f>AA39+AB39</f>
        <v>25635</v>
      </c>
      <c r="AE39" s="3" t="s">
        <v>12</v>
      </c>
      <c r="AF39" s="2">
        <f>IFERROR(B39/Q39, "N.A.")</f>
        <v>3085.0354153251778</v>
      </c>
      <c r="AG39" s="2" t="str">
        <f t="shared" ref="AG39:AR43" si="30">IFERROR(C39/R39, "N.A.")</f>
        <v>N.A.</v>
      </c>
      <c r="AH39" s="2">
        <f t="shared" si="30"/>
        <v>4587.5022461814915</v>
      </c>
      <c r="AI39" s="2" t="str">
        <f t="shared" si="30"/>
        <v>N.A.</v>
      </c>
      <c r="AJ39" s="2">
        <f t="shared" si="30"/>
        <v>4618.1673793524742</v>
      </c>
      <c r="AK39" s="2" t="str">
        <f t="shared" si="30"/>
        <v>N.A.</v>
      </c>
      <c r="AL39" s="2">
        <f t="shared" si="30"/>
        <v>2659.9559031910662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2698.5586892919832</v>
      </c>
      <c r="AQ39" s="13" t="str">
        <f t="shared" si="30"/>
        <v>N.A.</v>
      </c>
      <c r="AR39" s="14">
        <f t="shared" si="30"/>
        <v>2698.5586892919832</v>
      </c>
    </row>
    <row r="40" spans="1:44" ht="15" customHeight="1" thickBot="1" x14ac:dyDescent="0.3">
      <c r="A40" s="3" t="s">
        <v>13</v>
      </c>
      <c r="B40" s="2">
        <v>55887515.999999993</v>
      </c>
      <c r="C40" s="2">
        <v>4194350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55887515.999999993</v>
      </c>
      <c r="M40" s="13">
        <f t="shared" si="31"/>
        <v>4194350</v>
      </c>
      <c r="N40" s="14">
        <f t="shared" ref="N40:N42" si="32">L40+M40</f>
        <v>60081865.999999993</v>
      </c>
      <c r="P40" s="3" t="s">
        <v>13</v>
      </c>
      <c r="Q40" s="2">
        <v>14635</v>
      </c>
      <c r="R40" s="2">
        <v>692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14635</v>
      </c>
      <c r="AB40" s="13">
        <f t="shared" si="33"/>
        <v>692</v>
      </c>
      <c r="AC40" s="14">
        <f t="shared" ref="AC40:AC42" si="34">AA40+AB40</f>
        <v>15327</v>
      </c>
      <c r="AE40" s="3" t="s">
        <v>13</v>
      </c>
      <c r="AF40" s="2">
        <f t="shared" ref="AF40:AF43" si="35">IFERROR(B40/Q40, "N.A.")</f>
        <v>3818.7574991458828</v>
      </c>
      <c r="AG40" s="2">
        <f t="shared" si="30"/>
        <v>6061.1994219653179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3818.7574991458828</v>
      </c>
      <c r="AQ40" s="13">
        <f t="shared" si="30"/>
        <v>6061.1994219653179</v>
      </c>
      <c r="AR40" s="14">
        <f t="shared" si="30"/>
        <v>3920.001696352841</v>
      </c>
    </row>
    <row r="41" spans="1:44" ht="15" customHeight="1" thickBot="1" x14ac:dyDescent="0.3">
      <c r="A41" s="3" t="s">
        <v>14</v>
      </c>
      <c r="B41" s="2">
        <v>70650784.000000015</v>
      </c>
      <c r="C41" s="2">
        <v>452551400</v>
      </c>
      <c r="D41" s="2">
        <v>17264995.000000004</v>
      </c>
      <c r="E41" s="2">
        <v>1851740</v>
      </c>
      <c r="F41" s="2"/>
      <c r="G41" s="2">
        <v>14748699.999999998</v>
      </c>
      <c r="H41" s="2"/>
      <c r="I41" s="2">
        <v>30158572.000000007</v>
      </c>
      <c r="J41" s="2">
        <v>0</v>
      </c>
      <c r="K41" s="2"/>
      <c r="L41" s="1">
        <f t="shared" si="31"/>
        <v>87915779.000000015</v>
      </c>
      <c r="M41" s="13">
        <f t="shared" si="31"/>
        <v>499310412</v>
      </c>
      <c r="N41" s="14">
        <f t="shared" si="32"/>
        <v>587226191</v>
      </c>
      <c r="P41" s="3" t="s">
        <v>14</v>
      </c>
      <c r="Q41" s="2">
        <v>18033</v>
      </c>
      <c r="R41" s="2">
        <v>83970</v>
      </c>
      <c r="S41" s="2">
        <v>3044</v>
      </c>
      <c r="T41" s="2">
        <v>718</v>
      </c>
      <c r="U41" s="2">
        <v>0</v>
      </c>
      <c r="V41" s="2">
        <v>1886</v>
      </c>
      <c r="W41" s="2">
        <v>0</v>
      </c>
      <c r="X41" s="2">
        <v>4929</v>
      </c>
      <c r="Y41" s="2">
        <v>3092</v>
      </c>
      <c r="Z41" s="2">
        <v>0</v>
      </c>
      <c r="AA41" s="1">
        <f t="shared" si="33"/>
        <v>24169</v>
      </c>
      <c r="AB41" s="13">
        <f t="shared" si="33"/>
        <v>91503</v>
      </c>
      <c r="AC41" s="14">
        <f t="shared" si="34"/>
        <v>115672</v>
      </c>
      <c r="AE41" s="3" t="s">
        <v>14</v>
      </c>
      <c r="AF41" s="2">
        <f t="shared" si="35"/>
        <v>3917.8608107358741</v>
      </c>
      <c r="AG41" s="2">
        <f t="shared" si="30"/>
        <v>5389.4414671906634</v>
      </c>
      <c r="AH41" s="2">
        <f t="shared" si="30"/>
        <v>5671.8117608410003</v>
      </c>
      <c r="AI41" s="2">
        <f t="shared" si="30"/>
        <v>2579.025069637883</v>
      </c>
      <c r="AJ41" s="2" t="str">
        <f t="shared" si="30"/>
        <v>N.A.</v>
      </c>
      <c r="AK41" s="2">
        <f t="shared" si="30"/>
        <v>7820.095440084835</v>
      </c>
      <c r="AL41" s="2" t="str">
        <f t="shared" si="30"/>
        <v>N.A.</v>
      </c>
      <c r="AM41" s="2">
        <f t="shared" si="30"/>
        <v>6118.5984986812755</v>
      </c>
      <c r="AN41" s="2">
        <f t="shared" si="30"/>
        <v>0</v>
      </c>
      <c r="AO41" s="2" t="str">
        <f t="shared" si="30"/>
        <v>N.A.</v>
      </c>
      <c r="AP41" s="15">
        <f t="shared" si="30"/>
        <v>3637.5430923910799</v>
      </c>
      <c r="AQ41" s="13">
        <f t="shared" si="30"/>
        <v>5456.765483098915</v>
      </c>
      <c r="AR41" s="14">
        <f t="shared" si="30"/>
        <v>5076.64941385988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178020</v>
      </c>
      <c r="I42" s="2"/>
      <c r="J42" s="2"/>
      <c r="K42" s="2"/>
      <c r="L42" s="1">
        <f t="shared" si="31"/>
        <v>178020</v>
      </c>
      <c r="M42" s="13">
        <f t="shared" si="31"/>
        <v>0</v>
      </c>
      <c r="N42" s="14">
        <f t="shared" si="32"/>
        <v>178020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138</v>
      </c>
      <c r="X42" s="2">
        <v>0</v>
      </c>
      <c r="Y42" s="2">
        <v>0</v>
      </c>
      <c r="Z42" s="2">
        <v>0</v>
      </c>
      <c r="AA42" s="1">
        <f t="shared" si="33"/>
        <v>138</v>
      </c>
      <c r="AB42" s="13">
        <f t="shared" si="33"/>
        <v>0</v>
      </c>
      <c r="AC42" s="14">
        <f t="shared" si="34"/>
        <v>138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1290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1290</v>
      </c>
      <c r="AQ42" s="13" t="str">
        <f t="shared" si="30"/>
        <v>N.A.</v>
      </c>
      <c r="AR42" s="14">
        <f t="shared" si="30"/>
        <v>1290</v>
      </c>
    </row>
    <row r="43" spans="1:44" ht="15" customHeight="1" thickBot="1" x14ac:dyDescent="0.3">
      <c r="A43" s="4" t="s">
        <v>16</v>
      </c>
      <c r="B43" s="2">
        <v>136120420.00000003</v>
      </c>
      <c r="C43" s="2">
        <v>456745750.0000006</v>
      </c>
      <c r="D43" s="2">
        <v>22370885</v>
      </c>
      <c r="E43" s="2">
        <v>1851740</v>
      </c>
      <c r="F43" s="2">
        <v>7559940</v>
      </c>
      <c r="G43" s="2">
        <v>14748699.999999998</v>
      </c>
      <c r="H43" s="2">
        <v>47107621.999999978</v>
      </c>
      <c r="I43" s="2">
        <v>30158572.000000007</v>
      </c>
      <c r="J43" s="2">
        <v>0</v>
      </c>
      <c r="K43" s="2"/>
      <c r="L43" s="1">
        <f t="shared" ref="L43" si="36">B43+D43+F43+H43+J43</f>
        <v>213158867</v>
      </c>
      <c r="M43" s="13">
        <f t="shared" ref="M43" si="37">C43+E43+G43+I43+K43</f>
        <v>503504762.0000006</v>
      </c>
      <c r="N43" s="17">
        <f t="shared" ref="N43" si="38">L43+M43</f>
        <v>716663629.0000006</v>
      </c>
      <c r="P43" s="4" t="s">
        <v>16</v>
      </c>
      <c r="Q43" s="2">
        <v>35774</v>
      </c>
      <c r="R43" s="2">
        <v>84662</v>
      </c>
      <c r="S43" s="2">
        <v>4157</v>
      </c>
      <c r="T43" s="2">
        <v>718</v>
      </c>
      <c r="U43" s="2">
        <v>1637</v>
      </c>
      <c r="V43" s="2">
        <v>1886</v>
      </c>
      <c r="W43" s="2">
        <v>17781</v>
      </c>
      <c r="X43" s="2">
        <v>4929</v>
      </c>
      <c r="Y43" s="2">
        <v>5228</v>
      </c>
      <c r="Z43" s="2">
        <v>0</v>
      </c>
      <c r="AA43" s="1">
        <f t="shared" ref="AA43" si="39">Q43+S43+U43+W43+Y43</f>
        <v>64577</v>
      </c>
      <c r="AB43" s="13">
        <f t="shared" ref="AB43" si="40">R43+T43+V43+X43+Z43</f>
        <v>92195</v>
      </c>
      <c r="AC43" s="17">
        <f t="shared" ref="AC43" si="41">AA43+AB43</f>
        <v>156772</v>
      </c>
      <c r="AE43" s="4" t="s">
        <v>16</v>
      </c>
      <c r="AF43" s="2">
        <f t="shared" si="35"/>
        <v>3805.0097836417517</v>
      </c>
      <c r="AG43" s="2">
        <f t="shared" si="30"/>
        <v>5394.9322009874631</v>
      </c>
      <c r="AH43" s="2">
        <f t="shared" si="30"/>
        <v>5381.4974741400047</v>
      </c>
      <c r="AI43" s="2">
        <f t="shared" si="30"/>
        <v>2579.025069637883</v>
      </c>
      <c r="AJ43" s="2">
        <f t="shared" si="30"/>
        <v>4618.1673793524742</v>
      </c>
      <c r="AK43" s="2">
        <f t="shared" si="30"/>
        <v>7820.095440084835</v>
      </c>
      <c r="AL43" s="2">
        <f t="shared" si="30"/>
        <v>2649.3235476069949</v>
      </c>
      <c r="AM43" s="2">
        <f t="shared" si="30"/>
        <v>6118.5984986812755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3300.848088328662</v>
      </c>
      <c r="AQ43" s="13">
        <f t="shared" ref="AQ43" si="43">IFERROR(M43/AB43, "N.A.")</f>
        <v>5461.3022615109348</v>
      </c>
      <c r="AR43" s="14">
        <f t="shared" ref="AR43" si="44">IFERROR(N43/AC43, "N.A.")</f>
        <v>4571.3751754139812</v>
      </c>
    </row>
    <row r="44" spans="1:44" ht="15" customHeight="1" thickBot="1" x14ac:dyDescent="0.3">
      <c r="A44" s="5" t="s">
        <v>0</v>
      </c>
      <c r="B44" s="24">
        <f>B43+C43</f>
        <v>592866170.0000006</v>
      </c>
      <c r="C44" s="26"/>
      <c r="D44" s="24">
        <f>D43+E43</f>
        <v>24222625</v>
      </c>
      <c r="E44" s="26"/>
      <c r="F44" s="24">
        <f>F43+G43</f>
        <v>22308640</v>
      </c>
      <c r="G44" s="26"/>
      <c r="H44" s="24">
        <f>H43+I43</f>
        <v>77266193.999999985</v>
      </c>
      <c r="I44" s="26"/>
      <c r="J44" s="24">
        <f>J43+K43</f>
        <v>0</v>
      </c>
      <c r="K44" s="26"/>
      <c r="L44" s="24">
        <f>L43+M43</f>
        <v>716663629.0000006</v>
      </c>
      <c r="M44" s="25"/>
      <c r="N44" s="18">
        <f>B44+D44+F44+H44+J44</f>
        <v>716663629.0000006</v>
      </c>
      <c r="P44" s="5" t="s">
        <v>0</v>
      </c>
      <c r="Q44" s="24">
        <f>Q43+R43</f>
        <v>120436</v>
      </c>
      <c r="R44" s="26"/>
      <c r="S44" s="24">
        <f>S43+T43</f>
        <v>4875</v>
      </c>
      <c r="T44" s="26"/>
      <c r="U44" s="24">
        <f>U43+V43</f>
        <v>3523</v>
      </c>
      <c r="V44" s="26"/>
      <c r="W44" s="24">
        <f>W43+X43</f>
        <v>22710</v>
      </c>
      <c r="X44" s="26"/>
      <c r="Y44" s="24">
        <f>Y43+Z43</f>
        <v>5228</v>
      </c>
      <c r="Z44" s="26"/>
      <c r="AA44" s="24">
        <f>AA43+AB43</f>
        <v>156772</v>
      </c>
      <c r="AB44" s="25"/>
      <c r="AC44" s="18">
        <f>Q44+S44+U44+W44+Y44</f>
        <v>156772</v>
      </c>
      <c r="AE44" s="5" t="s">
        <v>0</v>
      </c>
      <c r="AF44" s="27">
        <f>IFERROR(B44/Q44,"N.A.")</f>
        <v>4922.6657311767294</v>
      </c>
      <c r="AG44" s="28"/>
      <c r="AH44" s="27">
        <f>IFERROR(D44/S44,"N.A.")</f>
        <v>4968.7435897435898</v>
      </c>
      <c r="AI44" s="28"/>
      <c r="AJ44" s="27">
        <f>IFERROR(F44/U44,"N.A.")</f>
        <v>6332.284984388305</v>
      </c>
      <c r="AK44" s="28"/>
      <c r="AL44" s="27">
        <f>IFERROR(H44/W44,"N.A.")</f>
        <v>3402.2982826948473</v>
      </c>
      <c r="AM44" s="28"/>
      <c r="AN44" s="27">
        <f>IFERROR(J44/Y44,"N.A.")</f>
        <v>0</v>
      </c>
      <c r="AO44" s="28"/>
      <c r="AP44" s="27">
        <f>IFERROR(L44/AA44,"N.A.")</f>
        <v>4571.3751754139812</v>
      </c>
      <c r="AQ44" s="28"/>
      <c r="AR44" s="16">
        <f>IFERROR(N44/AC44, "N.A.")</f>
        <v>4571.3751754139812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3292100</v>
      </c>
      <c r="C15" s="2"/>
      <c r="D15" s="2">
        <v>48944</v>
      </c>
      <c r="E15" s="2"/>
      <c r="F15" s="2">
        <v>3745559.9999999995</v>
      </c>
      <c r="G15" s="2"/>
      <c r="H15" s="2">
        <v>10476752</v>
      </c>
      <c r="I15" s="2"/>
      <c r="J15" s="2">
        <v>0</v>
      </c>
      <c r="K15" s="2"/>
      <c r="L15" s="1">
        <f>B15+D15+F15+H15+J15</f>
        <v>17563356</v>
      </c>
      <c r="M15" s="13">
        <f>C15+E15+G15+I15+K15</f>
        <v>0</v>
      </c>
      <c r="N15" s="14">
        <f>L15+M15</f>
        <v>17563356</v>
      </c>
      <c r="P15" s="3" t="s">
        <v>12</v>
      </c>
      <c r="Q15" s="2">
        <v>944</v>
      </c>
      <c r="R15" s="2">
        <v>0</v>
      </c>
      <c r="S15" s="2">
        <v>152</v>
      </c>
      <c r="T15" s="2">
        <v>0</v>
      </c>
      <c r="U15" s="2">
        <v>1000</v>
      </c>
      <c r="V15" s="2">
        <v>0</v>
      </c>
      <c r="W15" s="2">
        <v>5872</v>
      </c>
      <c r="X15" s="2">
        <v>0</v>
      </c>
      <c r="Y15" s="2">
        <v>1716</v>
      </c>
      <c r="Z15" s="2">
        <v>0</v>
      </c>
      <c r="AA15" s="1">
        <f>Q15+S15+U15+W15+Y15</f>
        <v>9684</v>
      </c>
      <c r="AB15" s="13">
        <f>R15+T15+V15+X15+Z15</f>
        <v>0</v>
      </c>
      <c r="AC15" s="14">
        <f>AA15+AB15</f>
        <v>9684</v>
      </c>
      <c r="AE15" s="3" t="s">
        <v>12</v>
      </c>
      <c r="AF15" s="2">
        <f>IFERROR(B15/Q15, "N.A.")</f>
        <v>3487.3940677966102</v>
      </c>
      <c r="AG15" s="2" t="str">
        <f t="shared" ref="AG15:AR19" si="0">IFERROR(C15/R15, "N.A.")</f>
        <v>N.A.</v>
      </c>
      <c r="AH15" s="2">
        <f t="shared" si="0"/>
        <v>322</v>
      </c>
      <c r="AI15" s="2" t="str">
        <f t="shared" si="0"/>
        <v>N.A.</v>
      </c>
      <c r="AJ15" s="2">
        <f t="shared" si="0"/>
        <v>3745.5599999999995</v>
      </c>
      <c r="AK15" s="2" t="str">
        <f t="shared" si="0"/>
        <v>N.A.</v>
      </c>
      <c r="AL15" s="2">
        <f t="shared" si="0"/>
        <v>1784.1880108991825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1813.6468401486989</v>
      </c>
      <c r="AQ15" s="13" t="str">
        <f t="shared" si="0"/>
        <v>N.A.</v>
      </c>
      <c r="AR15" s="14">
        <f t="shared" si="0"/>
        <v>1813.6468401486989</v>
      </c>
    </row>
    <row r="16" spans="1:44" ht="15" customHeight="1" thickBot="1" x14ac:dyDescent="0.3">
      <c r="A16" s="3" t="s">
        <v>13</v>
      </c>
      <c r="B16" s="2">
        <v>2441480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2441480</v>
      </c>
      <c r="M16" s="13">
        <f t="shared" si="1"/>
        <v>0</v>
      </c>
      <c r="N16" s="14">
        <f t="shared" ref="N16:N18" si="2">L16+M16</f>
        <v>2441480</v>
      </c>
      <c r="P16" s="3" t="s">
        <v>13</v>
      </c>
      <c r="Q16" s="2">
        <v>1140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1140</v>
      </c>
      <c r="AB16" s="13">
        <f t="shared" si="3"/>
        <v>0</v>
      </c>
      <c r="AC16" s="14">
        <f t="shared" ref="AC16:AC18" si="4">AA16+AB16</f>
        <v>1140</v>
      </c>
      <c r="AE16" s="3" t="s">
        <v>13</v>
      </c>
      <c r="AF16" s="2">
        <f t="shared" ref="AF16:AF19" si="5">IFERROR(B16/Q16, "N.A.")</f>
        <v>2141.6491228070176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2141.6491228070176</v>
      </c>
      <c r="AQ16" s="13" t="str">
        <f t="shared" si="0"/>
        <v>N.A.</v>
      </c>
      <c r="AR16" s="14">
        <f t="shared" si="0"/>
        <v>2141.6491228070176</v>
      </c>
    </row>
    <row r="17" spans="1:44" ht="15" customHeight="1" thickBot="1" x14ac:dyDescent="0.3">
      <c r="A17" s="3" t="s">
        <v>14</v>
      </c>
      <c r="B17" s="2">
        <v>11176260</v>
      </c>
      <c r="C17" s="2">
        <v>24568320</v>
      </c>
      <c r="D17" s="2"/>
      <c r="E17" s="2"/>
      <c r="F17" s="2"/>
      <c r="G17" s="2"/>
      <c r="H17" s="2"/>
      <c r="I17" s="2">
        <v>39000</v>
      </c>
      <c r="J17" s="2">
        <v>0</v>
      </c>
      <c r="K17" s="2"/>
      <c r="L17" s="1">
        <f t="shared" si="1"/>
        <v>11176260</v>
      </c>
      <c r="M17" s="13">
        <f t="shared" si="1"/>
        <v>24607320</v>
      </c>
      <c r="N17" s="14">
        <f t="shared" si="2"/>
        <v>35783580</v>
      </c>
      <c r="P17" s="3" t="s">
        <v>14</v>
      </c>
      <c r="Q17" s="2">
        <v>2598</v>
      </c>
      <c r="R17" s="2">
        <v>2866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282</v>
      </c>
      <c r="Y17" s="2">
        <v>130</v>
      </c>
      <c r="Z17" s="2">
        <v>0</v>
      </c>
      <c r="AA17" s="1">
        <f t="shared" si="3"/>
        <v>2728</v>
      </c>
      <c r="AB17" s="13">
        <f t="shared" si="3"/>
        <v>3148</v>
      </c>
      <c r="AC17" s="14">
        <f t="shared" si="4"/>
        <v>5876</v>
      </c>
      <c r="AE17" s="3" t="s">
        <v>14</v>
      </c>
      <c r="AF17" s="2">
        <f t="shared" si="5"/>
        <v>4301.8706697459584</v>
      </c>
      <c r="AG17" s="2">
        <f t="shared" si="0"/>
        <v>8572.3377529658064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138.29787234042553</v>
      </c>
      <c r="AN17" s="2">
        <f t="shared" si="0"/>
        <v>0</v>
      </c>
      <c r="AO17" s="2" t="str">
        <f t="shared" si="0"/>
        <v>N.A.</v>
      </c>
      <c r="AP17" s="15">
        <f t="shared" si="0"/>
        <v>4096.8695014662753</v>
      </c>
      <c r="AQ17" s="13">
        <f t="shared" si="0"/>
        <v>7816.8106734434559</v>
      </c>
      <c r="AR17" s="14">
        <f t="shared" si="0"/>
        <v>6089.7855684138867</v>
      </c>
    </row>
    <row r="18" spans="1:44" ht="15" customHeight="1" thickBot="1" x14ac:dyDescent="0.3">
      <c r="A18" s="3" t="s">
        <v>15</v>
      </c>
      <c r="B18" s="2">
        <v>1063260</v>
      </c>
      <c r="C18" s="2"/>
      <c r="D18" s="2">
        <v>470592</v>
      </c>
      <c r="E18" s="2"/>
      <c r="F18" s="2"/>
      <c r="G18" s="2"/>
      <c r="H18" s="2">
        <v>979127.99999999988</v>
      </c>
      <c r="I18" s="2"/>
      <c r="J18" s="2">
        <v>0</v>
      </c>
      <c r="K18" s="2"/>
      <c r="L18" s="1">
        <f t="shared" si="1"/>
        <v>2512980</v>
      </c>
      <c r="M18" s="13">
        <f t="shared" si="1"/>
        <v>0</v>
      </c>
      <c r="N18" s="14">
        <f t="shared" si="2"/>
        <v>2512980</v>
      </c>
      <c r="P18" s="3" t="s">
        <v>15</v>
      </c>
      <c r="Q18" s="2">
        <v>464</v>
      </c>
      <c r="R18" s="2">
        <v>0</v>
      </c>
      <c r="S18" s="2">
        <v>152</v>
      </c>
      <c r="T18" s="2">
        <v>0</v>
      </c>
      <c r="U18" s="2">
        <v>0</v>
      </c>
      <c r="V18" s="2">
        <v>0</v>
      </c>
      <c r="W18" s="2">
        <v>3730</v>
      </c>
      <c r="X18" s="2">
        <v>0</v>
      </c>
      <c r="Y18" s="2">
        <v>960</v>
      </c>
      <c r="Z18" s="2">
        <v>0</v>
      </c>
      <c r="AA18" s="1">
        <f t="shared" si="3"/>
        <v>5306</v>
      </c>
      <c r="AB18" s="13">
        <f t="shared" si="3"/>
        <v>0</v>
      </c>
      <c r="AC18" s="17">
        <f t="shared" si="4"/>
        <v>5306</v>
      </c>
      <c r="AE18" s="3" t="s">
        <v>15</v>
      </c>
      <c r="AF18" s="2">
        <f t="shared" si="5"/>
        <v>2291.5086206896553</v>
      </c>
      <c r="AG18" s="2" t="str">
        <f t="shared" si="0"/>
        <v>N.A.</v>
      </c>
      <c r="AH18" s="2">
        <f t="shared" si="0"/>
        <v>3096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262.50080428954419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473.61100640784019</v>
      </c>
      <c r="AQ18" s="13" t="str">
        <f t="shared" si="0"/>
        <v>N.A.</v>
      </c>
      <c r="AR18" s="14">
        <f t="shared" si="0"/>
        <v>473.61100640784019</v>
      </c>
    </row>
    <row r="19" spans="1:44" ht="15" customHeight="1" thickBot="1" x14ac:dyDescent="0.3">
      <c r="A19" s="4" t="s">
        <v>16</v>
      </c>
      <c r="B19" s="2">
        <v>17973100</v>
      </c>
      <c r="C19" s="2">
        <v>24568320</v>
      </c>
      <c r="D19" s="2">
        <v>519536</v>
      </c>
      <c r="E19" s="2"/>
      <c r="F19" s="2">
        <v>3745559.9999999995</v>
      </c>
      <c r="G19" s="2"/>
      <c r="H19" s="2">
        <v>11455879.999999994</v>
      </c>
      <c r="I19" s="2">
        <v>39000</v>
      </c>
      <c r="J19" s="2">
        <v>0</v>
      </c>
      <c r="K19" s="2"/>
      <c r="L19" s="1">
        <f t="shared" ref="L19" si="6">B19+D19+F19+H19+J19</f>
        <v>33694075.999999993</v>
      </c>
      <c r="M19" s="13">
        <f t="shared" ref="M19" si="7">C19+E19+G19+I19+K19</f>
        <v>24607320</v>
      </c>
      <c r="N19" s="17">
        <f t="shared" ref="N19" si="8">L19+M19</f>
        <v>58301395.999999993</v>
      </c>
      <c r="P19" s="4" t="s">
        <v>16</v>
      </c>
      <c r="Q19" s="2">
        <v>5146</v>
      </c>
      <c r="R19" s="2">
        <v>2866</v>
      </c>
      <c r="S19" s="2">
        <v>304</v>
      </c>
      <c r="T19" s="2">
        <v>0</v>
      </c>
      <c r="U19" s="2">
        <v>1000</v>
      </c>
      <c r="V19" s="2">
        <v>0</v>
      </c>
      <c r="W19" s="2">
        <v>9602</v>
      </c>
      <c r="X19" s="2">
        <v>282</v>
      </c>
      <c r="Y19" s="2">
        <v>2806</v>
      </c>
      <c r="Z19" s="2">
        <v>0</v>
      </c>
      <c r="AA19" s="1">
        <f t="shared" ref="AA19" si="9">Q19+S19+U19+W19+Y19</f>
        <v>18858</v>
      </c>
      <c r="AB19" s="13">
        <f t="shared" ref="AB19" si="10">R19+T19+V19+X19+Z19</f>
        <v>3148</v>
      </c>
      <c r="AC19" s="14">
        <f t="shared" ref="AC19" si="11">AA19+AB19</f>
        <v>22006</v>
      </c>
      <c r="AE19" s="4" t="s">
        <v>16</v>
      </c>
      <c r="AF19" s="2">
        <f t="shared" si="5"/>
        <v>3492.6350563544502</v>
      </c>
      <c r="AG19" s="2">
        <f t="shared" si="0"/>
        <v>8572.3377529658064</v>
      </c>
      <c r="AH19" s="2">
        <f t="shared" si="0"/>
        <v>1709</v>
      </c>
      <c r="AI19" s="2" t="str">
        <f t="shared" si="0"/>
        <v>N.A.</v>
      </c>
      <c r="AJ19" s="2">
        <f t="shared" si="0"/>
        <v>3745.5599999999995</v>
      </c>
      <c r="AK19" s="2" t="str">
        <f t="shared" si="0"/>
        <v>N.A.</v>
      </c>
      <c r="AL19" s="2">
        <f t="shared" si="0"/>
        <v>1193.0722766090391</v>
      </c>
      <c r="AM19" s="2">
        <f t="shared" si="0"/>
        <v>138.29787234042553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1786.7258457948876</v>
      </c>
      <c r="AQ19" s="13">
        <f t="shared" ref="AQ19" si="13">IFERROR(M19/AB19, "N.A.")</f>
        <v>7816.8106734434559</v>
      </c>
      <c r="AR19" s="14">
        <f t="shared" ref="AR19" si="14">IFERROR(N19/AC19, "N.A.")</f>
        <v>2649.3409070253565</v>
      </c>
    </row>
    <row r="20" spans="1:44" ht="15" customHeight="1" thickBot="1" x14ac:dyDescent="0.3">
      <c r="A20" s="5" t="s">
        <v>0</v>
      </c>
      <c r="B20" s="24">
        <f>B19+C19</f>
        <v>42541420</v>
      </c>
      <c r="C20" s="26"/>
      <c r="D20" s="24">
        <f>D19+E19</f>
        <v>519536</v>
      </c>
      <c r="E20" s="26"/>
      <c r="F20" s="24">
        <f>F19+G19</f>
        <v>3745559.9999999995</v>
      </c>
      <c r="G20" s="26"/>
      <c r="H20" s="24">
        <f>H19+I19</f>
        <v>11494879.999999994</v>
      </c>
      <c r="I20" s="26"/>
      <c r="J20" s="24">
        <f>J19+K19</f>
        <v>0</v>
      </c>
      <c r="K20" s="26"/>
      <c r="L20" s="24">
        <f>L19+M19</f>
        <v>58301395.999999993</v>
      </c>
      <c r="M20" s="25"/>
      <c r="N20" s="18">
        <f>B20+D20+F20+H20+J20</f>
        <v>58301395.999999993</v>
      </c>
      <c r="P20" s="5" t="s">
        <v>0</v>
      </c>
      <c r="Q20" s="24">
        <f>Q19+R19</f>
        <v>8012</v>
      </c>
      <c r="R20" s="26"/>
      <c r="S20" s="24">
        <f>S19+T19</f>
        <v>304</v>
      </c>
      <c r="T20" s="26"/>
      <c r="U20" s="24">
        <f>U19+V19</f>
        <v>1000</v>
      </c>
      <c r="V20" s="26"/>
      <c r="W20" s="24">
        <f>W19+X19</f>
        <v>9884</v>
      </c>
      <c r="X20" s="26"/>
      <c r="Y20" s="24">
        <f>Y19+Z19</f>
        <v>2806</v>
      </c>
      <c r="Z20" s="26"/>
      <c r="AA20" s="24">
        <f>AA19+AB19</f>
        <v>22006</v>
      </c>
      <c r="AB20" s="26"/>
      <c r="AC20" s="19">
        <f>Q20+S20+U20+W20+Y20</f>
        <v>22006</v>
      </c>
      <c r="AE20" s="5" t="s">
        <v>0</v>
      </c>
      <c r="AF20" s="27">
        <f>IFERROR(B20/Q20,"N.A.")</f>
        <v>5309.7129306040943</v>
      </c>
      <c r="AG20" s="28"/>
      <c r="AH20" s="27">
        <f>IFERROR(D20/S20,"N.A.")</f>
        <v>1709</v>
      </c>
      <c r="AI20" s="28"/>
      <c r="AJ20" s="27">
        <f>IFERROR(F20/U20,"N.A.")</f>
        <v>3745.5599999999995</v>
      </c>
      <c r="AK20" s="28"/>
      <c r="AL20" s="27">
        <f>IFERROR(H20/W20,"N.A.")</f>
        <v>1162.978551193848</v>
      </c>
      <c r="AM20" s="28"/>
      <c r="AN20" s="27">
        <f>IFERROR(J20/Y20,"N.A.")</f>
        <v>0</v>
      </c>
      <c r="AO20" s="28"/>
      <c r="AP20" s="27">
        <f>IFERROR(L20/AA20,"N.A.")</f>
        <v>2649.3409070253565</v>
      </c>
      <c r="AQ20" s="28"/>
      <c r="AR20" s="16">
        <f>IFERROR(N20/AC20, "N.A.")</f>
        <v>2649.3409070253565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3178579.9999999995</v>
      </c>
      <c r="C27" s="2"/>
      <c r="D27" s="2"/>
      <c r="E27" s="2"/>
      <c r="F27" s="2">
        <v>3745559.9999999995</v>
      </c>
      <c r="G27" s="2"/>
      <c r="H27" s="2">
        <v>7418330.0000000009</v>
      </c>
      <c r="I27" s="2"/>
      <c r="J27" s="2">
        <v>0</v>
      </c>
      <c r="K27" s="2"/>
      <c r="L27" s="1">
        <f>B27+D27+F27+H27+J27</f>
        <v>14342470</v>
      </c>
      <c r="M27" s="13">
        <f>C27+E27+G27+I27+K27</f>
        <v>0</v>
      </c>
      <c r="N27" s="14">
        <f>L27+M27</f>
        <v>14342470</v>
      </c>
      <c r="P27" s="3" t="s">
        <v>12</v>
      </c>
      <c r="Q27" s="2">
        <v>768</v>
      </c>
      <c r="R27" s="2">
        <v>0</v>
      </c>
      <c r="S27" s="2">
        <v>0</v>
      </c>
      <c r="T27" s="2">
        <v>0</v>
      </c>
      <c r="U27" s="2">
        <v>1000</v>
      </c>
      <c r="V27" s="2">
        <v>0</v>
      </c>
      <c r="W27" s="2">
        <v>1980</v>
      </c>
      <c r="X27" s="2">
        <v>0</v>
      </c>
      <c r="Y27" s="2">
        <v>1090</v>
      </c>
      <c r="Z27" s="2">
        <v>0</v>
      </c>
      <c r="AA27" s="1">
        <f>Q27+S27+U27+W27+Y27</f>
        <v>4838</v>
      </c>
      <c r="AB27" s="13">
        <f>R27+T27+V27+X27+Z27</f>
        <v>0</v>
      </c>
      <c r="AC27" s="14">
        <f>AA27+AB27</f>
        <v>4838</v>
      </c>
      <c r="AE27" s="3" t="s">
        <v>12</v>
      </c>
      <c r="AF27" s="2">
        <f>IFERROR(B27/Q27, "N.A.")</f>
        <v>4138.7760416666661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3745.5599999999995</v>
      </c>
      <c r="AK27" s="2" t="str">
        <f t="shared" si="15"/>
        <v>N.A.</v>
      </c>
      <c r="AL27" s="2">
        <f t="shared" si="15"/>
        <v>3746.6313131313136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2964.545266639107</v>
      </c>
      <c r="AQ27" s="13" t="str">
        <f t="shared" si="15"/>
        <v>N.A.</v>
      </c>
      <c r="AR27" s="14">
        <f t="shared" si="15"/>
        <v>2964.545266639107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8826580</v>
      </c>
      <c r="C29" s="2">
        <v>18892720</v>
      </c>
      <c r="D29" s="2"/>
      <c r="E29" s="2"/>
      <c r="F29" s="2"/>
      <c r="G29" s="2"/>
      <c r="H29" s="2"/>
      <c r="I29" s="2">
        <v>0</v>
      </c>
      <c r="J29" s="2">
        <v>0</v>
      </c>
      <c r="K29" s="2"/>
      <c r="L29" s="1">
        <f t="shared" si="16"/>
        <v>8826580</v>
      </c>
      <c r="M29" s="13">
        <f t="shared" si="16"/>
        <v>18892720</v>
      </c>
      <c r="N29" s="14">
        <f t="shared" si="17"/>
        <v>27719300</v>
      </c>
      <c r="P29" s="3" t="s">
        <v>14</v>
      </c>
      <c r="Q29" s="2">
        <v>1682</v>
      </c>
      <c r="R29" s="2">
        <v>2256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152</v>
      </c>
      <c r="Y29" s="2">
        <v>130</v>
      </c>
      <c r="Z29" s="2">
        <v>0</v>
      </c>
      <c r="AA29" s="1">
        <f t="shared" si="18"/>
        <v>1812</v>
      </c>
      <c r="AB29" s="13">
        <f t="shared" si="18"/>
        <v>2408</v>
      </c>
      <c r="AC29" s="14">
        <f t="shared" si="19"/>
        <v>4220</v>
      </c>
      <c r="AE29" s="3" t="s">
        <v>14</v>
      </c>
      <c r="AF29" s="2">
        <f t="shared" si="20"/>
        <v>5247.6694411414983</v>
      </c>
      <c r="AG29" s="2">
        <f t="shared" si="15"/>
        <v>8374.432624113475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4871.1810154525383</v>
      </c>
      <c r="AQ29" s="13">
        <f t="shared" si="15"/>
        <v>7845.8139534883721</v>
      </c>
      <c r="AR29" s="14">
        <f t="shared" si="15"/>
        <v>6568.5545023696686</v>
      </c>
    </row>
    <row r="30" spans="1:44" ht="15" customHeight="1" thickBot="1" x14ac:dyDescent="0.3">
      <c r="A30" s="3" t="s">
        <v>15</v>
      </c>
      <c r="B30" s="2">
        <v>1063260</v>
      </c>
      <c r="C30" s="2"/>
      <c r="D30" s="2">
        <v>470592</v>
      </c>
      <c r="E30" s="2"/>
      <c r="F30" s="2"/>
      <c r="G30" s="2"/>
      <c r="H30" s="2">
        <v>848408</v>
      </c>
      <c r="I30" s="2"/>
      <c r="J30" s="2">
        <v>0</v>
      </c>
      <c r="K30" s="2"/>
      <c r="L30" s="1">
        <f t="shared" si="16"/>
        <v>2382260</v>
      </c>
      <c r="M30" s="13">
        <f t="shared" si="16"/>
        <v>0</v>
      </c>
      <c r="N30" s="14">
        <f t="shared" si="17"/>
        <v>2382260</v>
      </c>
      <c r="P30" s="3" t="s">
        <v>15</v>
      </c>
      <c r="Q30" s="2">
        <v>464</v>
      </c>
      <c r="R30" s="2">
        <v>0</v>
      </c>
      <c r="S30" s="2">
        <v>152</v>
      </c>
      <c r="T30" s="2">
        <v>0</v>
      </c>
      <c r="U30" s="2">
        <v>0</v>
      </c>
      <c r="V30" s="2">
        <v>0</v>
      </c>
      <c r="W30" s="2">
        <v>3578</v>
      </c>
      <c r="X30" s="2">
        <v>0</v>
      </c>
      <c r="Y30" s="2">
        <v>784</v>
      </c>
      <c r="Z30" s="2">
        <v>0</v>
      </c>
      <c r="AA30" s="1">
        <f t="shared" si="18"/>
        <v>4978</v>
      </c>
      <c r="AB30" s="13">
        <f t="shared" si="18"/>
        <v>0</v>
      </c>
      <c r="AC30" s="17">
        <f t="shared" si="19"/>
        <v>4978</v>
      </c>
      <c r="AE30" s="3" t="s">
        <v>15</v>
      </c>
      <c r="AF30" s="2">
        <f t="shared" si="20"/>
        <v>2291.5086206896553</v>
      </c>
      <c r="AG30" s="2" t="str">
        <f t="shared" si="15"/>
        <v>N.A.</v>
      </c>
      <c r="AH30" s="2">
        <f t="shared" si="15"/>
        <v>3096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237.11794298490776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478.55765367617516</v>
      </c>
      <c r="AQ30" s="13" t="str">
        <f t="shared" si="15"/>
        <v>N.A.</v>
      </c>
      <c r="AR30" s="14">
        <f t="shared" si="15"/>
        <v>478.55765367617516</v>
      </c>
    </row>
    <row r="31" spans="1:44" ht="15" customHeight="1" thickBot="1" x14ac:dyDescent="0.3">
      <c r="A31" s="4" t="s">
        <v>16</v>
      </c>
      <c r="B31" s="2">
        <v>13068419.999999998</v>
      </c>
      <c r="C31" s="2">
        <v>18892720</v>
      </c>
      <c r="D31" s="2">
        <v>470592</v>
      </c>
      <c r="E31" s="2"/>
      <c r="F31" s="2">
        <v>3745559.9999999995</v>
      </c>
      <c r="G31" s="2"/>
      <c r="H31" s="2">
        <v>8266738</v>
      </c>
      <c r="I31" s="2">
        <v>0</v>
      </c>
      <c r="J31" s="2">
        <v>0</v>
      </c>
      <c r="K31" s="2"/>
      <c r="L31" s="1">
        <f t="shared" ref="L31" si="21">B31+D31+F31+H31+J31</f>
        <v>25551309.999999996</v>
      </c>
      <c r="M31" s="13">
        <f t="shared" ref="M31" si="22">C31+E31+G31+I31+K31</f>
        <v>18892720</v>
      </c>
      <c r="N31" s="17">
        <f t="shared" ref="N31" si="23">L31+M31</f>
        <v>44444030</v>
      </c>
      <c r="P31" s="4" t="s">
        <v>16</v>
      </c>
      <c r="Q31" s="2">
        <v>2914</v>
      </c>
      <c r="R31" s="2">
        <v>2256</v>
      </c>
      <c r="S31" s="2">
        <v>152</v>
      </c>
      <c r="T31" s="2">
        <v>0</v>
      </c>
      <c r="U31" s="2">
        <v>1000</v>
      </c>
      <c r="V31" s="2">
        <v>0</v>
      </c>
      <c r="W31" s="2">
        <v>5558</v>
      </c>
      <c r="X31" s="2">
        <v>152</v>
      </c>
      <c r="Y31" s="2">
        <v>2004</v>
      </c>
      <c r="Z31" s="2">
        <v>0</v>
      </c>
      <c r="AA31" s="1">
        <f t="shared" ref="AA31" si="24">Q31+S31+U31+W31+Y31</f>
        <v>11628</v>
      </c>
      <c r="AB31" s="13">
        <f t="shared" ref="AB31" si="25">R31+T31+V31+X31+Z31</f>
        <v>2408</v>
      </c>
      <c r="AC31" s="14">
        <f t="shared" ref="AC31" si="26">AA31+AB31</f>
        <v>14036</v>
      </c>
      <c r="AE31" s="4" t="s">
        <v>16</v>
      </c>
      <c r="AF31" s="2">
        <f t="shared" si="20"/>
        <v>4484.7014413177758</v>
      </c>
      <c r="AG31" s="2">
        <f t="shared" si="15"/>
        <v>8374.432624113475</v>
      </c>
      <c r="AH31" s="2">
        <f t="shared" si="15"/>
        <v>3096</v>
      </c>
      <c r="AI31" s="2" t="str">
        <f t="shared" si="15"/>
        <v>N.A.</v>
      </c>
      <c r="AJ31" s="2">
        <f t="shared" si="15"/>
        <v>3745.5599999999995</v>
      </c>
      <c r="AK31" s="2" t="str">
        <f t="shared" si="15"/>
        <v>N.A.</v>
      </c>
      <c r="AL31" s="2">
        <f t="shared" si="15"/>
        <v>1487.3584023029866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2197.3950808393529</v>
      </c>
      <c r="AQ31" s="13">
        <f t="shared" ref="AQ31" si="28">IFERROR(M31/AB31, "N.A.")</f>
        <v>7845.8139534883721</v>
      </c>
      <c r="AR31" s="14">
        <f t="shared" ref="AR31" si="29">IFERROR(N31/AC31, "N.A.")</f>
        <v>3166.431319464235</v>
      </c>
    </row>
    <row r="32" spans="1:44" ht="15" customHeight="1" thickBot="1" x14ac:dyDescent="0.3">
      <c r="A32" s="5" t="s">
        <v>0</v>
      </c>
      <c r="B32" s="24">
        <f>B31+C31</f>
        <v>31961140</v>
      </c>
      <c r="C32" s="26"/>
      <c r="D32" s="24">
        <f>D31+E31</f>
        <v>470592</v>
      </c>
      <c r="E32" s="26"/>
      <c r="F32" s="24">
        <f>F31+G31</f>
        <v>3745559.9999999995</v>
      </c>
      <c r="G32" s="26"/>
      <c r="H32" s="24">
        <f>H31+I31</f>
        <v>8266738</v>
      </c>
      <c r="I32" s="26"/>
      <c r="J32" s="24">
        <f>J31+K31</f>
        <v>0</v>
      </c>
      <c r="K32" s="26"/>
      <c r="L32" s="24">
        <f>L31+M31</f>
        <v>44444030</v>
      </c>
      <c r="M32" s="25"/>
      <c r="N32" s="18">
        <f>B32+D32+F32+H32+J32</f>
        <v>44444030</v>
      </c>
      <c r="P32" s="5" t="s">
        <v>0</v>
      </c>
      <c r="Q32" s="24">
        <f>Q31+R31</f>
        <v>5170</v>
      </c>
      <c r="R32" s="26"/>
      <c r="S32" s="24">
        <f>S31+T31</f>
        <v>152</v>
      </c>
      <c r="T32" s="26"/>
      <c r="U32" s="24">
        <f>U31+V31</f>
        <v>1000</v>
      </c>
      <c r="V32" s="26"/>
      <c r="W32" s="24">
        <f>W31+X31</f>
        <v>5710</v>
      </c>
      <c r="X32" s="26"/>
      <c r="Y32" s="24">
        <f>Y31+Z31</f>
        <v>2004</v>
      </c>
      <c r="Z32" s="26"/>
      <c r="AA32" s="24">
        <f>AA31+AB31</f>
        <v>14036</v>
      </c>
      <c r="AB32" s="26"/>
      <c r="AC32" s="19">
        <f>Q32+S32+U32+W32+Y32</f>
        <v>14036</v>
      </c>
      <c r="AE32" s="5" t="s">
        <v>0</v>
      </c>
      <c r="AF32" s="27">
        <f>IFERROR(B32/Q32,"N.A.")</f>
        <v>6182.0386847195359</v>
      </c>
      <c r="AG32" s="28"/>
      <c r="AH32" s="27">
        <f>IFERROR(D32/S32,"N.A.")</f>
        <v>3096</v>
      </c>
      <c r="AI32" s="28"/>
      <c r="AJ32" s="27">
        <f>IFERROR(F32/U32,"N.A.")</f>
        <v>3745.5599999999995</v>
      </c>
      <c r="AK32" s="28"/>
      <c r="AL32" s="27">
        <f>IFERROR(H32/W32,"N.A.")</f>
        <v>1447.7649737302977</v>
      </c>
      <c r="AM32" s="28"/>
      <c r="AN32" s="27">
        <f>IFERROR(J32/Y32,"N.A.")</f>
        <v>0</v>
      </c>
      <c r="AO32" s="28"/>
      <c r="AP32" s="27">
        <f>IFERROR(L32/AA32,"N.A.")</f>
        <v>3166.431319464235</v>
      </c>
      <c r="AQ32" s="28"/>
      <c r="AR32" s="16">
        <f>IFERROR(N32/AC32, "N.A.")</f>
        <v>3166.431319464235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113520</v>
      </c>
      <c r="C39" s="2"/>
      <c r="D39" s="2">
        <v>48944</v>
      </c>
      <c r="E39" s="2"/>
      <c r="F39" s="2"/>
      <c r="G39" s="2"/>
      <c r="H39" s="2">
        <v>3058422.0000000005</v>
      </c>
      <c r="I39" s="2"/>
      <c r="J39" s="2">
        <v>0</v>
      </c>
      <c r="K39" s="2"/>
      <c r="L39" s="1">
        <f>B39+D39+F39+H39+J39</f>
        <v>3220886.0000000005</v>
      </c>
      <c r="M39" s="13">
        <f>C39+E39+G39+I39+K39</f>
        <v>0</v>
      </c>
      <c r="N39" s="14">
        <f>L39+M39</f>
        <v>3220886.0000000005</v>
      </c>
      <c r="P39" s="3" t="s">
        <v>12</v>
      </c>
      <c r="Q39" s="2">
        <v>176</v>
      </c>
      <c r="R39" s="2">
        <v>0</v>
      </c>
      <c r="S39" s="2">
        <v>152</v>
      </c>
      <c r="T39" s="2">
        <v>0</v>
      </c>
      <c r="U39" s="2">
        <v>0</v>
      </c>
      <c r="V39" s="2">
        <v>0</v>
      </c>
      <c r="W39" s="2">
        <v>3892</v>
      </c>
      <c r="X39" s="2">
        <v>0</v>
      </c>
      <c r="Y39" s="2">
        <v>626</v>
      </c>
      <c r="Z39" s="2">
        <v>0</v>
      </c>
      <c r="AA39" s="1">
        <f>Q39+S39+U39+W39+Y39</f>
        <v>4846</v>
      </c>
      <c r="AB39" s="13">
        <f>R39+T39+V39+X39+Z39</f>
        <v>0</v>
      </c>
      <c r="AC39" s="14">
        <f>AA39+AB39</f>
        <v>4846</v>
      </c>
      <c r="AE39" s="3" t="s">
        <v>12</v>
      </c>
      <c r="AF39" s="2">
        <f>IFERROR(B39/Q39, "N.A.")</f>
        <v>645</v>
      </c>
      <c r="AG39" s="2" t="str">
        <f t="shared" ref="AG39:AR43" si="30">IFERROR(C39/R39, "N.A.")</f>
        <v>N.A.</v>
      </c>
      <c r="AH39" s="2">
        <f t="shared" si="30"/>
        <v>322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785.82271325796512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664.64836978951723</v>
      </c>
      <c r="AQ39" s="13" t="str">
        <f t="shared" si="30"/>
        <v>N.A.</v>
      </c>
      <c r="AR39" s="14">
        <f t="shared" si="30"/>
        <v>664.64836978951723</v>
      </c>
    </row>
    <row r="40" spans="1:44" ht="15" customHeight="1" thickBot="1" x14ac:dyDescent="0.3">
      <c r="A40" s="3" t="s">
        <v>13</v>
      </c>
      <c r="B40" s="2">
        <v>2441480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2441480</v>
      </c>
      <c r="M40" s="13">
        <f t="shared" si="31"/>
        <v>0</v>
      </c>
      <c r="N40" s="14">
        <f t="shared" ref="N40:N42" si="32">L40+M40</f>
        <v>2441480</v>
      </c>
      <c r="P40" s="3" t="s">
        <v>13</v>
      </c>
      <c r="Q40" s="2">
        <v>1140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1140</v>
      </c>
      <c r="AB40" s="13">
        <f t="shared" si="33"/>
        <v>0</v>
      </c>
      <c r="AC40" s="14">
        <f t="shared" ref="AC40:AC42" si="34">AA40+AB40</f>
        <v>1140</v>
      </c>
      <c r="AE40" s="3" t="s">
        <v>13</v>
      </c>
      <c r="AF40" s="2">
        <f t="shared" ref="AF40:AF43" si="35">IFERROR(B40/Q40, "N.A.")</f>
        <v>2141.6491228070176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2141.6491228070176</v>
      </c>
      <c r="AQ40" s="13" t="str">
        <f t="shared" si="30"/>
        <v>N.A.</v>
      </c>
      <c r="AR40" s="14">
        <f t="shared" si="30"/>
        <v>2141.6491228070176</v>
      </c>
    </row>
    <row r="41" spans="1:44" ht="15" customHeight="1" thickBot="1" x14ac:dyDescent="0.3">
      <c r="A41" s="3" t="s">
        <v>14</v>
      </c>
      <c r="B41" s="2">
        <v>2349679.9999999995</v>
      </c>
      <c r="C41" s="2">
        <v>5675600</v>
      </c>
      <c r="D41" s="2"/>
      <c r="E41" s="2"/>
      <c r="F41" s="2"/>
      <c r="G41" s="2"/>
      <c r="H41" s="2"/>
      <c r="I41" s="2">
        <v>39000</v>
      </c>
      <c r="J41" s="2"/>
      <c r="K41" s="2"/>
      <c r="L41" s="1">
        <f t="shared" si="31"/>
        <v>2349679.9999999995</v>
      </c>
      <c r="M41" s="13">
        <f t="shared" si="31"/>
        <v>5714600</v>
      </c>
      <c r="N41" s="14">
        <f t="shared" si="32"/>
        <v>8064280</v>
      </c>
      <c r="P41" s="3" t="s">
        <v>14</v>
      </c>
      <c r="Q41" s="2">
        <v>916</v>
      </c>
      <c r="R41" s="2">
        <v>610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130</v>
      </c>
      <c r="Y41" s="2">
        <v>0</v>
      </c>
      <c r="Z41" s="2">
        <v>0</v>
      </c>
      <c r="AA41" s="1">
        <f t="shared" si="33"/>
        <v>916</v>
      </c>
      <c r="AB41" s="13">
        <f t="shared" si="33"/>
        <v>740</v>
      </c>
      <c r="AC41" s="14">
        <f t="shared" si="34"/>
        <v>1656</v>
      </c>
      <c r="AE41" s="3" t="s">
        <v>14</v>
      </c>
      <c r="AF41" s="2">
        <f t="shared" si="35"/>
        <v>2565.1528384279472</v>
      </c>
      <c r="AG41" s="2">
        <f t="shared" si="30"/>
        <v>9304.2622950819677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300</v>
      </c>
      <c r="AN41" s="2" t="str">
        <f t="shared" si="30"/>
        <v>N.A.</v>
      </c>
      <c r="AO41" s="2" t="str">
        <f t="shared" si="30"/>
        <v>N.A.</v>
      </c>
      <c r="AP41" s="15">
        <f t="shared" si="30"/>
        <v>2565.1528384279472</v>
      </c>
      <c r="AQ41" s="13">
        <f t="shared" si="30"/>
        <v>7722.4324324324325</v>
      </c>
      <c r="AR41" s="14">
        <f t="shared" si="30"/>
        <v>4869.7342995169083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130720</v>
      </c>
      <c r="I42" s="2"/>
      <c r="J42" s="2">
        <v>0</v>
      </c>
      <c r="K42" s="2"/>
      <c r="L42" s="1">
        <f t="shared" si="31"/>
        <v>130720</v>
      </c>
      <c r="M42" s="13">
        <f t="shared" si="31"/>
        <v>0</v>
      </c>
      <c r="N42" s="14">
        <f t="shared" si="32"/>
        <v>130720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152</v>
      </c>
      <c r="X42" s="2">
        <v>0</v>
      </c>
      <c r="Y42" s="2">
        <v>176</v>
      </c>
      <c r="Z42" s="2">
        <v>0</v>
      </c>
      <c r="AA42" s="1">
        <f t="shared" si="33"/>
        <v>328</v>
      </c>
      <c r="AB42" s="13">
        <f t="shared" si="33"/>
        <v>0</v>
      </c>
      <c r="AC42" s="14">
        <f t="shared" si="34"/>
        <v>328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860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398.53658536585368</v>
      </c>
      <c r="AQ42" s="13" t="str">
        <f t="shared" si="30"/>
        <v>N.A.</v>
      </c>
      <c r="AR42" s="14">
        <f t="shared" si="30"/>
        <v>398.53658536585368</v>
      </c>
    </row>
    <row r="43" spans="1:44" ht="15" customHeight="1" thickBot="1" x14ac:dyDescent="0.3">
      <c r="A43" s="4" t="s">
        <v>16</v>
      </c>
      <c r="B43" s="2">
        <v>4904679.9999999991</v>
      </c>
      <c r="C43" s="2">
        <v>5675600</v>
      </c>
      <c r="D43" s="2">
        <v>48944</v>
      </c>
      <c r="E43" s="2"/>
      <c r="F43" s="2"/>
      <c r="G43" s="2"/>
      <c r="H43" s="2">
        <v>3189142.0000000005</v>
      </c>
      <c r="I43" s="2">
        <v>39000</v>
      </c>
      <c r="J43" s="2">
        <v>0</v>
      </c>
      <c r="K43" s="2"/>
      <c r="L43" s="1">
        <f t="shared" ref="L43" si="36">B43+D43+F43+H43+J43</f>
        <v>8142766</v>
      </c>
      <c r="M43" s="13">
        <f t="shared" ref="M43" si="37">C43+E43+G43+I43+K43</f>
        <v>5714600</v>
      </c>
      <c r="N43" s="17">
        <f t="shared" ref="N43" si="38">L43+M43</f>
        <v>13857366</v>
      </c>
      <c r="P43" s="4" t="s">
        <v>16</v>
      </c>
      <c r="Q43" s="2">
        <v>2232</v>
      </c>
      <c r="R43" s="2">
        <v>610</v>
      </c>
      <c r="S43" s="2">
        <v>152</v>
      </c>
      <c r="T43" s="2">
        <v>0</v>
      </c>
      <c r="U43" s="2">
        <v>0</v>
      </c>
      <c r="V43" s="2">
        <v>0</v>
      </c>
      <c r="W43" s="2">
        <v>4044</v>
      </c>
      <c r="X43" s="2">
        <v>130</v>
      </c>
      <c r="Y43" s="2">
        <v>802</v>
      </c>
      <c r="Z43" s="2">
        <v>0</v>
      </c>
      <c r="AA43" s="1">
        <f t="shared" ref="AA43" si="39">Q43+S43+U43+W43+Y43</f>
        <v>7230</v>
      </c>
      <c r="AB43" s="13">
        <f t="shared" ref="AB43" si="40">R43+T43+V43+X43+Z43</f>
        <v>740</v>
      </c>
      <c r="AC43" s="17">
        <f t="shared" ref="AC43" si="41">AA43+AB43</f>
        <v>7970</v>
      </c>
      <c r="AE43" s="4" t="s">
        <v>16</v>
      </c>
      <c r="AF43" s="2">
        <f t="shared" si="35"/>
        <v>2197.4372759856628</v>
      </c>
      <c r="AG43" s="2">
        <f t="shared" si="30"/>
        <v>9304.2622950819677</v>
      </c>
      <c r="AH43" s="2">
        <f t="shared" si="30"/>
        <v>322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788.61078140455004</v>
      </c>
      <c r="AM43" s="2">
        <f t="shared" si="30"/>
        <v>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1126.2470262793913</v>
      </c>
      <c r="AQ43" s="13">
        <f t="shared" ref="AQ43" si="43">IFERROR(M43/AB43, "N.A.")</f>
        <v>7722.4324324324325</v>
      </c>
      <c r="AR43" s="14">
        <f t="shared" ref="AR43" si="44">IFERROR(N43/AC43, "N.A.")</f>
        <v>1738.6908406524467</v>
      </c>
    </row>
    <row r="44" spans="1:44" ht="15" customHeight="1" thickBot="1" x14ac:dyDescent="0.3">
      <c r="A44" s="5" t="s">
        <v>0</v>
      </c>
      <c r="B44" s="24">
        <f>B43+C43</f>
        <v>10580280</v>
      </c>
      <c r="C44" s="26"/>
      <c r="D44" s="24">
        <f>D43+E43</f>
        <v>48944</v>
      </c>
      <c r="E44" s="26"/>
      <c r="F44" s="24">
        <f>F43+G43</f>
        <v>0</v>
      </c>
      <c r="G44" s="26"/>
      <c r="H44" s="24">
        <f>H43+I43</f>
        <v>3228142.0000000005</v>
      </c>
      <c r="I44" s="26"/>
      <c r="J44" s="24">
        <f>J43+K43</f>
        <v>0</v>
      </c>
      <c r="K44" s="26"/>
      <c r="L44" s="24">
        <f>L43+M43</f>
        <v>13857366</v>
      </c>
      <c r="M44" s="25"/>
      <c r="N44" s="18">
        <f>B44+D44+F44+H44+J44</f>
        <v>13857366</v>
      </c>
      <c r="P44" s="5" t="s">
        <v>0</v>
      </c>
      <c r="Q44" s="24">
        <f>Q43+R43</f>
        <v>2842</v>
      </c>
      <c r="R44" s="26"/>
      <c r="S44" s="24">
        <f>S43+T43</f>
        <v>152</v>
      </c>
      <c r="T44" s="26"/>
      <c r="U44" s="24">
        <f>U43+V43</f>
        <v>0</v>
      </c>
      <c r="V44" s="26"/>
      <c r="W44" s="24">
        <f>W43+X43</f>
        <v>4174</v>
      </c>
      <c r="X44" s="26"/>
      <c r="Y44" s="24">
        <f>Y43+Z43</f>
        <v>802</v>
      </c>
      <c r="Z44" s="26"/>
      <c r="AA44" s="24">
        <f>AA43+AB43</f>
        <v>7970</v>
      </c>
      <c r="AB44" s="25"/>
      <c r="AC44" s="18">
        <f>Q44+S44+U44+W44+Y44</f>
        <v>7970</v>
      </c>
      <c r="AE44" s="5" t="s">
        <v>0</v>
      </c>
      <c r="AF44" s="27">
        <f>IFERROR(B44/Q44,"N.A.")</f>
        <v>3722.8289936664319</v>
      </c>
      <c r="AG44" s="28"/>
      <c r="AH44" s="27">
        <f>IFERROR(D44/S44,"N.A.")</f>
        <v>322</v>
      </c>
      <c r="AI44" s="28"/>
      <c r="AJ44" s="27" t="str">
        <f>IFERROR(F44/U44,"N.A.")</f>
        <v>N.A.</v>
      </c>
      <c r="AK44" s="28"/>
      <c r="AL44" s="27">
        <f>IFERROR(H44/W44,"N.A.")</f>
        <v>773.39290848107339</v>
      </c>
      <c r="AM44" s="28"/>
      <c r="AN44" s="27">
        <f>IFERROR(J44/Y44,"N.A.")</f>
        <v>0</v>
      </c>
      <c r="AO44" s="28"/>
      <c r="AP44" s="27">
        <f>IFERROR(L44/AA44,"N.A.")</f>
        <v>1738.6908406524467</v>
      </c>
      <c r="AQ44" s="28"/>
      <c r="AR44" s="16">
        <f>IFERROR(N44/AC44, "N.A.")</f>
        <v>1738.6908406524467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6727659.9999999991</v>
      </c>
      <c r="C15" s="2"/>
      <c r="D15" s="2">
        <v>859500</v>
      </c>
      <c r="E15" s="2"/>
      <c r="F15" s="2">
        <v>3755750.0000000005</v>
      </c>
      <c r="G15" s="2"/>
      <c r="H15" s="2">
        <v>10964260</v>
      </c>
      <c r="I15" s="2"/>
      <c r="J15" s="2"/>
      <c r="K15" s="2"/>
      <c r="L15" s="1">
        <f>B15+D15+F15+H15+J15</f>
        <v>22307170</v>
      </c>
      <c r="M15" s="13">
        <f>C15+E15+G15+I15+K15</f>
        <v>0</v>
      </c>
      <c r="N15" s="14">
        <f>L15+M15</f>
        <v>22307170</v>
      </c>
      <c r="P15" s="3" t="s">
        <v>12</v>
      </c>
      <c r="Q15" s="2">
        <v>1761</v>
      </c>
      <c r="R15" s="2">
        <v>0</v>
      </c>
      <c r="S15" s="2">
        <v>191</v>
      </c>
      <c r="T15" s="2">
        <v>0</v>
      </c>
      <c r="U15" s="2">
        <v>839</v>
      </c>
      <c r="V15" s="2">
        <v>0</v>
      </c>
      <c r="W15" s="2">
        <v>2266</v>
      </c>
      <c r="X15" s="2">
        <v>0</v>
      </c>
      <c r="Y15" s="2">
        <v>0</v>
      </c>
      <c r="Z15" s="2">
        <v>0</v>
      </c>
      <c r="AA15" s="1">
        <f>Q15+S15+U15+W15+Y15</f>
        <v>5057</v>
      </c>
      <c r="AB15" s="13">
        <f>R15+T15+V15+X15+Z15</f>
        <v>0</v>
      </c>
      <c r="AC15" s="14">
        <f>AA15+AB15</f>
        <v>5057</v>
      </c>
      <c r="AE15" s="3" t="s">
        <v>12</v>
      </c>
      <c r="AF15" s="2">
        <f>IFERROR(B15/Q15, "N.A.")</f>
        <v>3820.3634298693919</v>
      </c>
      <c r="AG15" s="2" t="str">
        <f t="shared" ref="AG15:AR19" si="0">IFERROR(C15/R15, "N.A.")</f>
        <v>N.A.</v>
      </c>
      <c r="AH15" s="2">
        <f t="shared" si="0"/>
        <v>4500</v>
      </c>
      <c r="AI15" s="2" t="str">
        <f t="shared" si="0"/>
        <v>N.A.</v>
      </c>
      <c r="AJ15" s="2">
        <f t="shared" si="0"/>
        <v>4476.4600715137076</v>
      </c>
      <c r="AK15" s="2" t="str">
        <f t="shared" si="0"/>
        <v>N.A.</v>
      </c>
      <c r="AL15" s="2">
        <f t="shared" si="0"/>
        <v>4838.5966460723739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4411.1469250543805</v>
      </c>
      <c r="AQ15" s="13" t="str">
        <f t="shared" si="0"/>
        <v>N.A.</v>
      </c>
      <c r="AR15" s="14">
        <f t="shared" si="0"/>
        <v>4411.1469250543805</v>
      </c>
    </row>
    <row r="16" spans="1:44" ht="15" customHeight="1" thickBot="1" x14ac:dyDescent="0.3">
      <c r="A16" s="3" t="s">
        <v>13</v>
      </c>
      <c r="B16" s="2">
        <v>1704734.9999999998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1704734.9999999998</v>
      </c>
      <c r="M16" s="13">
        <f t="shared" si="1"/>
        <v>0</v>
      </c>
      <c r="N16" s="14">
        <f t="shared" ref="N16:N18" si="2">L16+M16</f>
        <v>1704734.9999999998</v>
      </c>
      <c r="P16" s="3" t="s">
        <v>13</v>
      </c>
      <c r="Q16" s="2">
        <v>1053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1053</v>
      </c>
      <c r="AB16" s="13">
        <f t="shared" si="3"/>
        <v>0</v>
      </c>
      <c r="AC16" s="14">
        <f t="shared" ref="AC16:AC18" si="4">AA16+AB16</f>
        <v>1053</v>
      </c>
      <c r="AE16" s="3" t="s">
        <v>13</v>
      </c>
      <c r="AF16" s="2">
        <f t="shared" ref="AF16:AF19" si="5">IFERROR(B16/Q16, "N.A.")</f>
        <v>1618.9316239316238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1618.9316239316238</v>
      </c>
      <c r="AQ16" s="13" t="str">
        <f t="shared" si="0"/>
        <v>N.A.</v>
      </c>
      <c r="AR16" s="14">
        <f t="shared" si="0"/>
        <v>1618.9316239316238</v>
      </c>
    </row>
    <row r="17" spans="1:44" ht="15" customHeight="1" thickBot="1" x14ac:dyDescent="0.3">
      <c r="A17" s="3" t="s">
        <v>14</v>
      </c>
      <c r="B17" s="2">
        <v>15650914.999999996</v>
      </c>
      <c r="C17" s="2">
        <v>14573420</v>
      </c>
      <c r="D17" s="2"/>
      <c r="E17" s="2"/>
      <c r="F17" s="2"/>
      <c r="G17" s="2">
        <v>10053200</v>
      </c>
      <c r="H17" s="2"/>
      <c r="I17" s="2">
        <v>821300</v>
      </c>
      <c r="J17" s="2"/>
      <c r="K17" s="2"/>
      <c r="L17" s="1">
        <f t="shared" si="1"/>
        <v>15650914.999999996</v>
      </c>
      <c r="M17" s="13">
        <f t="shared" si="1"/>
        <v>25447920</v>
      </c>
      <c r="N17" s="14">
        <f t="shared" si="2"/>
        <v>41098835</v>
      </c>
      <c r="P17" s="3" t="s">
        <v>14</v>
      </c>
      <c r="Q17" s="2">
        <v>3334</v>
      </c>
      <c r="R17" s="2">
        <v>2195</v>
      </c>
      <c r="S17" s="2">
        <v>0</v>
      </c>
      <c r="T17" s="2">
        <v>0</v>
      </c>
      <c r="U17" s="2">
        <v>0</v>
      </c>
      <c r="V17" s="2">
        <v>787</v>
      </c>
      <c r="W17" s="2">
        <v>0</v>
      </c>
      <c r="X17" s="2">
        <v>191</v>
      </c>
      <c r="Y17" s="2">
        <v>0</v>
      </c>
      <c r="Z17" s="2">
        <v>0</v>
      </c>
      <c r="AA17" s="1">
        <f t="shared" si="3"/>
        <v>3334</v>
      </c>
      <c r="AB17" s="13">
        <f t="shared" si="3"/>
        <v>3173</v>
      </c>
      <c r="AC17" s="14">
        <f t="shared" si="4"/>
        <v>6507</v>
      </c>
      <c r="AE17" s="3" t="s">
        <v>14</v>
      </c>
      <c r="AF17" s="2">
        <f t="shared" si="5"/>
        <v>4694.3356328734244</v>
      </c>
      <c r="AG17" s="2">
        <f t="shared" si="0"/>
        <v>6639.3712984054673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12774.078780177892</v>
      </c>
      <c r="AL17" s="2" t="str">
        <f t="shared" si="0"/>
        <v>N.A.</v>
      </c>
      <c r="AM17" s="2">
        <f t="shared" si="0"/>
        <v>4300</v>
      </c>
      <c r="AN17" s="2" t="str">
        <f t="shared" si="0"/>
        <v>N.A.</v>
      </c>
      <c r="AO17" s="2" t="str">
        <f t="shared" si="0"/>
        <v>N.A.</v>
      </c>
      <c r="AP17" s="15">
        <f t="shared" si="0"/>
        <v>4694.3356328734244</v>
      </c>
      <c r="AQ17" s="13">
        <f t="shared" si="0"/>
        <v>8020.1449732114716</v>
      </c>
      <c r="AR17" s="14">
        <f t="shared" si="0"/>
        <v>6316.0957430459503</v>
      </c>
    </row>
    <row r="18" spans="1:44" ht="15" customHeight="1" thickBot="1" x14ac:dyDescent="0.3">
      <c r="A18" s="3" t="s">
        <v>15</v>
      </c>
      <c r="B18" s="2">
        <v>4836750</v>
      </c>
      <c r="C18" s="2"/>
      <c r="D18" s="2">
        <v>985560</v>
      </c>
      <c r="E18" s="2"/>
      <c r="F18" s="2"/>
      <c r="G18" s="2">
        <v>3192750</v>
      </c>
      <c r="H18" s="2">
        <v>1031299.9999999999</v>
      </c>
      <c r="I18" s="2"/>
      <c r="J18" s="2">
        <v>0</v>
      </c>
      <c r="K18" s="2"/>
      <c r="L18" s="1">
        <f t="shared" si="1"/>
        <v>6853610</v>
      </c>
      <c r="M18" s="13">
        <f t="shared" si="1"/>
        <v>3192750</v>
      </c>
      <c r="N18" s="14">
        <f t="shared" si="2"/>
        <v>10046360</v>
      </c>
      <c r="P18" s="3" t="s">
        <v>15</v>
      </c>
      <c r="Q18" s="2">
        <v>701</v>
      </c>
      <c r="R18" s="2">
        <v>0</v>
      </c>
      <c r="S18" s="2">
        <v>191</v>
      </c>
      <c r="T18" s="2">
        <v>0</v>
      </c>
      <c r="U18" s="2">
        <v>0</v>
      </c>
      <c r="V18" s="2">
        <v>270</v>
      </c>
      <c r="W18" s="2">
        <v>1513</v>
      </c>
      <c r="X18" s="2">
        <v>0</v>
      </c>
      <c r="Y18" s="2">
        <v>161</v>
      </c>
      <c r="Z18" s="2">
        <v>0</v>
      </c>
      <c r="AA18" s="1">
        <f t="shared" si="3"/>
        <v>2566</v>
      </c>
      <c r="AB18" s="13">
        <f t="shared" si="3"/>
        <v>270</v>
      </c>
      <c r="AC18" s="17">
        <f t="shared" si="4"/>
        <v>2836</v>
      </c>
      <c r="AE18" s="3" t="s">
        <v>15</v>
      </c>
      <c r="AF18" s="2">
        <f t="shared" si="5"/>
        <v>6899.7860199714696</v>
      </c>
      <c r="AG18" s="2" t="str">
        <f t="shared" si="0"/>
        <v>N.A.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>
        <f t="shared" si="0"/>
        <v>11825</v>
      </c>
      <c r="AL18" s="2">
        <f t="shared" si="0"/>
        <v>681.62590879048241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2670.9314107560403</v>
      </c>
      <c r="AQ18" s="13">
        <f t="shared" si="0"/>
        <v>11825</v>
      </c>
      <c r="AR18" s="14">
        <f t="shared" si="0"/>
        <v>3542.4400564174894</v>
      </c>
    </row>
    <row r="19" spans="1:44" ht="15" customHeight="1" thickBot="1" x14ac:dyDescent="0.3">
      <c r="A19" s="4" t="s">
        <v>16</v>
      </c>
      <c r="B19" s="2">
        <v>28920060.000000007</v>
      </c>
      <c r="C19" s="2">
        <v>14573420</v>
      </c>
      <c r="D19" s="2">
        <v>1845060</v>
      </c>
      <c r="E19" s="2"/>
      <c r="F19" s="2">
        <v>3755750.0000000005</v>
      </c>
      <c r="G19" s="2">
        <v>13245950</v>
      </c>
      <c r="H19" s="2">
        <v>11995560</v>
      </c>
      <c r="I19" s="2">
        <v>821300</v>
      </c>
      <c r="J19" s="2">
        <v>0</v>
      </c>
      <c r="K19" s="2"/>
      <c r="L19" s="1">
        <f t="shared" ref="L19" si="6">B19+D19+F19+H19+J19</f>
        <v>46516430.000000007</v>
      </c>
      <c r="M19" s="13">
        <f t="shared" ref="M19" si="7">C19+E19+G19+I19+K19</f>
        <v>28640670</v>
      </c>
      <c r="N19" s="17">
        <f t="shared" ref="N19" si="8">L19+M19</f>
        <v>75157100</v>
      </c>
      <c r="P19" s="4" t="s">
        <v>16</v>
      </c>
      <c r="Q19" s="2">
        <v>6849</v>
      </c>
      <c r="R19" s="2">
        <v>2195</v>
      </c>
      <c r="S19" s="2">
        <v>382</v>
      </c>
      <c r="T19" s="2">
        <v>0</v>
      </c>
      <c r="U19" s="2">
        <v>839</v>
      </c>
      <c r="V19" s="2">
        <v>1057</v>
      </c>
      <c r="W19" s="2">
        <v>3779</v>
      </c>
      <c r="X19" s="2">
        <v>191</v>
      </c>
      <c r="Y19" s="2">
        <v>161</v>
      </c>
      <c r="Z19" s="2">
        <v>0</v>
      </c>
      <c r="AA19" s="1">
        <f t="shared" ref="AA19" si="9">Q19+S19+U19+W19+Y19</f>
        <v>12010</v>
      </c>
      <c r="AB19" s="13">
        <f t="shared" ref="AB19" si="10">R19+T19+V19+X19+Z19</f>
        <v>3443</v>
      </c>
      <c r="AC19" s="14">
        <f t="shared" ref="AC19" si="11">AA19+AB19</f>
        <v>15453</v>
      </c>
      <c r="AE19" s="4" t="s">
        <v>16</v>
      </c>
      <c r="AF19" s="2">
        <f t="shared" si="5"/>
        <v>4222.5229960578199</v>
      </c>
      <c r="AG19" s="2">
        <f t="shared" si="0"/>
        <v>6639.3712984054673</v>
      </c>
      <c r="AH19" s="2">
        <f t="shared" si="0"/>
        <v>4830</v>
      </c>
      <c r="AI19" s="2" t="str">
        <f t="shared" si="0"/>
        <v>N.A.</v>
      </c>
      <c r="AJ19" s="2">
        <f t="shared" si="0"/>
        <v>4476.4600715137076</v>
      </c>
      <c r="AK19" s="2">
        <f t="shared" si="0"/>
        <v>12531.646168401136</v>
      </c>
      <c r="AL19" s="2">
        <f t="shared" si="0"/>
        <v>3174.2683249536913</v>
      </c>
      <c r="AM19" s="2">
        <f t="shared" si="0"/>
        <v>4300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3873.1415487094096</v>
      </c>
      <c r="AQ19" s="13">
        <f t="shared" ref="AQ19" si="13">IFERROR(M19/AB19, "N.A.")</f>
        <v>8318.5216381063019</v>
      </c>
      <c r="AR19" s="14">
        <f t="shared" ref="AR19" si="14">IFERROR(N19/AC19, "N.A.")</f>
        <v>4863.5928298712224</v>
      </c>
    </row>
    <row r="20" spans="1:44" ht="15" customHeight="1" thickBot="1" x14ac:dyDescent="0.3">
      <c r="A20" s="5" t="s">
        <v>0</v>
      </c>
      <c r="B20" s="24">
        <f>B19+C19</f>
        <v>43493480.000000007</v>
      </c>
      <c r="C20" s="26"/>
      <c r="D20" s="24">
        <f>D19+E19</f>
        <v>1845060</v>
      </c>
      <c r="E20" s="26"/>
      <c r="F20" s="24">
        <f>F19+G19</f>
        <v>17001700</v>
      </c>
      <c r="G20" s="26"/>
      <c r="H20" s="24">
        <f>H19+I19</f>
        <v>12816860</v>
      </c>
      <c r="I20" s="26"/>
      <c r="J20" s="24">
        <f>J19+K19</f>
        <v>0</v>
      </c>
      <c r="K20" s="26"/>
      <c r="L20" s="24">
        <f>L19+M19</f>
        <v>75157100</v>
      </c>
      <c r="M20" s="25"/>
      <c r="N20" s="18">
        <f>B20+D20+F20+H20+J20</f>
        <v>75157100</v>
      </c>
      <c r="P20" s="5" t="s">
        <v>0</v>
      </c>
      <c r="Q20" s="24">
        <f>Q19+R19</f>
        <v>9044</v>
      </c>
      <c r="R20" s="26"/>
      <c r="S20" s="24">
        <f>S19+T19</f>
        <v>382</v>
      </c>
      <c r="T20" s="26"/>
      <c r="U20" s="24">
        <f>U19+V19</f>
        <v>1896</v>
      </c>
      <c r="V20" s="26"/>
      <c r="W20" s="24">
        <f>W19+X19</f>
        <v>3970</v>
      </c>
      <c r="X20" s="26"/>
      <c r="Y20" s="24">
        <f>Y19+Z19</f>
        <v>161</v>
      </c>
      <c r="Z20" s="26"/>
      <c r="AA20" s="24">
        <f>AA19+AB19</f>
        <v>15453</v>
      </c>
      <c r="AB20" s="26"/>
      <c r="AC20" s="19">
        <f>Q20+S20+U20+W20+Y20</f>
        <v>15453</v>
      </c>
      <c r="AE20" s="5" t="s">
        <v>0</v>
      </c>
      <c r="AF20" s="27">
        <f>IFERROR(B20/Q20,"N.A.")</f>
        <v>4809.0977443609027</v>
      </c>
      <c r="AG20" s="28"/>
      <c r="AH20" s="27">
        <f>IFERROR(D20/S20,"N.A.")</f>
        <v>4830</v>
      </c>
      <c r="AI20" s="28"/>
      <c r="AJ20" s="27">
        <f>IFERROR(F20/U20,"N.A.")</f>
        <v>8967.1413502109699</v>
      </c>
      <c r="AK20" s="28"/>
      <c r="AL20" s="27">
        <f>IFERROR(H20/W20,"N.A.")</f>
        <v>3228.4282115869019</v>
      </c>
      <c r="AM20" s="28"/>
      <c r="AN20" s="27">
        <f>IFERROR(J20/Y20,"N.A.")</f>
        <v>0</v>
      </c>
      <c r="AO20" s="28"/>
      <c r="AP20" s="27">
        <f>IFERROR(L20/AA20,"N.A.")</f>
        <v>4863.5928298712224</v>
      </c>
      <c r="AQ20" s="28"/>
      <c r="AR20" s="16">
        <f>IFERROR(N20/AC20, "N.A.")</f>
        <v>4863.5928298712224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5973010.0000000009</v>
      </c>
      <c r="C27" s="2"/>
      <c r="D27" s="2">
        <v>859500</v>
      </c>
      <c r="E27" s="2"/>
      <c r="F27" s="2">
        <v>3755750.0000000005</v>
      </c>
      <c r="G27" s="2"/>
      <c r="H27" s="2">
        <v>7970700</v>
      </c>
      <c r="I27" s="2"/>
      <c r="J27" s="2"/>
      <c r="K27" s="2"/>
      <c r="L27" s="1">
        <f>B27+D27+F27+H27+J27</f>
        <v>18558960</v>
      </c>
      <c r="M27" s="13">
        <f>C27+E27+G27+I27+K27</f>
        <v>0</v>
      </c>
      <c r="N27" s="14">
        <f>L27+M27</f>
        <v>18558960</v>
      </c>
      <c r="P27" s="3" t="s">
        <v>12</v>
      </c>
      <c r="Q27" s="2">
        <v>1356</v>
      </c>
      <c r="R27" s="2">
        <v>0</v>
      </c>
      <c r="S27" s="2">
        <v>191</v>
      </c>
      <c r="T27" s="2">
        <v>0</v>
      </c>
      <c r="U27" s="2">
        <v>839</v>
      </c>
      <c r="V27" s="2">
        <v>0</v>
      </c>
      <c r="W27" s="2">
        <v>1427</v>
      </c>
      <c r="X27" s="2">
        <v>0</v>
      </c>
      <c r="Y27" s="2">
        <v>0</v>
      </c>
      <c r="Z27" s="2">
        <v>0</v>
      </c>
      <c r="AA27" s="1">
        <f>Q27+S27+U27+W27+Y27</f>
        <v>3813</v>
      </c>
      <c r="AB27" s="13">
        <f>R27+T27+V27+X27+Z27</f>
        <v>0</v>
      </c>
      <c r="AC27" s="14">
        <f>AA27+AB27</f>
        <v>3813</v>
      </c>
      <c r="AE27" s="3" t="s">
        <v>12</v>
      </c>
      <c r="AF27" s="2">
        <f>IFERROR(B27/Q27, "N.A.")</f>
        <v>4404.874631268437</v>
      </c>
      <c r="AG27" s="2" t="str">
        <f t="shared" ref="AG27:AR31" si="15">IFERROR(C27/R27, "N.A.")</f>
        <v>N.A.</v>
      </c>
      <c r="AH27" s="2">
        <f t="shared" si="15"/>
        <v>4500</v>
      </c>
      <c r="AI27" s="2" t="str">
        <f t="shared" si="15"/>
        <v>N.A.</v>
      </c>
      <c r="AJ27" s="2">
        <f t="shared" si="15"/>
        <v>4476.4600715137076</v>
      </c>
      <c r="AK27" s="2" t="str">
        <f t="shared" si="15"/>
        <v>N.A.</v>
      </c>
      <c r="AL27" s="2">
        <f t="shared" si="15"/>
        <v>5585.634197617379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4867.2856018882767</v>
      </c>
      <c r="AQ27" s="13" t="str">
        <f t="shared" si="15"/>
        <v>N.A.</v>
      </c>
      <c r="AR27" s="14">
        <f t="shared" si="15"/>
        <v>4867.2856018882767</v>
      </c>
    </row>
    <row r="28" spans="1:44" ht="15" customHeight="1" thickBot="1" x14ac:dyDescent="0.3">
      <c r="A28" s="3" t="s">
        <v>13</v>
      </c>
      <c r="B28" s="2">
        <v>812700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812700</v>
      </c>
      <c r="M28" s="13">
        <f t="shared" si="16"/>
        <v>0</v>
      </c>
      <c r="N28" s="14">
        <f t="shared" ref="N28:N30" si="17">L28+M28</f>
        <v>812700</v>
      </c>
      <c r="P28" s="3" t="s">
        <v>13</v>
      </c>
      <c r="Q28" s="2">
        <v>270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270</v>
      </c>
      <c r="AB28" s="13">
        <f t="shared" si="18"/>
        <v>0</v>
      </c>
      <c r="AC28" s="14">
        <f t="shared" ref="AC28:AC30" si="19">AA28+AB28</f>
        <v>270</v>
      </c>
      <c r="AE28" s="3" t="s">
        <v>13</v>
      </c>
      <c r="AF28" s="2">
        <f t="shared" ref="AF28:AF31" si="20">IFERROR(B28/Q28, "N.A.")</f>
        <v>3010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3010</v>
      </c>
      <c r="AQ28" s="13" t="str">
        <f t="shared" si="15"/>
        <v>N.A.</v>
      </c>
      <c r="AR28" s="14">
        <f t="shared" si="15"/>
        <v>3010</v>
      </c>
    </row>
    <row r="29" spans="1:44" ht="15" customHeight="1" thickBot="1" x14ac:dyDescent="0.3">
      <c r="A29" s="3" t="s">
        <v>14</v>
      </c>
      <c r="B29" s="2">
        <v>10553790</v>
      </c>
      <c r="C29" s="2">
        <v>6781820</v>
      </c>
      <c r="D29" s="2"/>
      <c r="E29" s="2"/>
      <c r="F29" s="2"/>
      <c r="G29" s="2">
        <v>10053200</v>
      </c>
      <c r="H29" s="2"/>
      <c r="I29" s="2">
        <v>821300</v>
      </c>
      <c r="J29" s="2"/>
      <c r="K29" s="2"/>
      <c r="L29" s="1">
        <f t="shared" si="16"/>
        <v>10553790</v>
      </c>
      <c r="M29" s="13">
        <f t="shared" si="16"/>
        <v>17656320</v>
      </c>
      <c r="N29" s="14">
        <f t="shared" si="17"/>
        <v>28210110</v>
      </c>
      <c r="P29" s="3" t="s">
        <v>14</v>
      </c>
      <c r="Q29" s="2">
        <v>1757</v>
      </c>
      <c r="R29" s="2">
        <v>925</v>
      </c>
      <c r="S29" s="2">
        <v>0</v>
      </c>
      <c r="T29" s="2">
        <v>0</v>
      </c>
      <c r="U29" s="2">
        <v>0</v>
      </c>
      <c r="V29" s="2">
        <v>652</v>
      </c>
      <c r="W29" s="2">
        <v>0</v>
      </c>
      <c r="X29" s="2">
        <v>191</v>
      </c>
      <c r="Y29" s="2">
        <v>0</v>
      </c>
      <c r="Z29" s="2">
        <v>0</v>
      </c>
      <c r="AA29" s="1">
        <f t="shared" si="18"/>
        <v>1757</v>
      </c>
      <c r="AB29" s="13">
        <f t="shared" si="18"/>
        <v>1768</v>
      </c>
      <c r="AC29" s="14">
        <f t="shared" si="19"/>
        <v>3525</v>
      </c>
      <c r="AE29" s="3" t="s">
        <v>14</v>
      </c>
      <c r="AF29" s="2">
        <f t="shared" si="20"/>
        <v>6006.7103016505407</v>
      </c>
      <c r="AG29" s="2">
        <f t="shared" si="15"/>
        <v>7331.6972972972972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15419.018404907976</v>
      </c>
      <c r="AL29" s="2" t="str">
        <f t="shared" si="15"/>
        <v>N.A.</v>
      </c>
      <c r="AM29" s="2">
        <f t="shared" si="15"/>
        <v>4300</v>
      </c>
      <c r="AN29" s="2" t="str">
        <f t="shared" si="15"/>
        <v>N.A.</v>
      </c>
      <c r="AO29" s="2" t="str">
        <f t="shared" si="15"/>
        <v>N.A.</v>
      </c>
      <c r="AP29" s="15">
        <f t="shared" si="15"/>
        <v>6006.7103016505407</v>
      </c>
      <c r="AQ29" s="13">
        <f t="shared" si="15"/>
        <v>9986.6063348416283</v>
      </c>
      <c r="AR29" s="14">
        <f t="shared" si="15"/>
        <v>8002.8680851063828</v>
      </c>
    </row>
    <row r="30" spans="1:44" ht="15" customHeight="1" thickBot="1" x14ac:dyDescent="0.3">
      <c r="A30" s="3" t="s">
        <v>15</v>
      </c>
      <c r="B30" s="2">
        <v>4836750</v>
      </c>
      <c r="C30" s="2"/>
      <c r="D30" s="2">
        <v>985560</v>
      </c>
      <c r="E30" s="2"/>
      <c r="F30" s="2"/>
      <c r="G30" s="2">
        <v>3192750</v>
      </c>
      <c r="H30" s="2">
        <v>1031299.9999999999</v>
      </c>
      <c r="I30" s="2"/>
      <c r="J30" s="2">
        <v>0</v>
      </c>
      <c r="K30" s="2"/>
      <c r="L30" s="1">
        <f t="shared" si="16"/>
        <v>6853610</v>
      </c>
      <c r="M30" s="13">
        <f t="shared" si="16"/>
        <v>3192750</v>
      </c>
      <c r="N30" s="14">
        <f t="shared" si="17"/>
        <v>10046360</v>
      </c>
      <c r="P30" s="3" t="s">
        <v>15</v>
      </c>
      <c r="Q30" s="2">
        <v>701</v>
      </c>
      <c r="R30" s="2">
        <v>0</v>
      </c>
      <c r="S30" s="2">
        <v>191</v>
      </c>
      <c r="T30" s="2">
        <v>0</v>
      </c>
      <c r="U30" s="2">
        <v>0</v>
      </c>
      <c r="V30" s="2">
        <v>270</v>
      </c>
      <c r="W30" s="2">
        <v>1513</v>
      </c>
      <c r="X30" s="2">
        <v>0</v>
      </c>
      <c r="Y30" s="2">
        <v>161</v>
      </c>
      <c r="Z30" s="2">
        <v>0</v>
      </c>
      <c r="AA30" s="1">
        <f t="shared" si="18"/>
        <v>2566</v>
      </c>
      <c r="AB30" s="13">
        <f t="shared" si="18"/>
        <v>270</v>
      </c>
      <c r="AC30" s="17">
        <f t="shared" si="19"/>
        <v>2836</v>
      </c>
      <c r="AE30" s="3" t="s">
        <v>15</v>
      </c>
      <c r="AF30" s="2">
        <f t="shared" si="20"/>
        <v>6899.7860199714696</v>
      </c>
      <c r="AG30" s="2" t="str">
        <f t="shared" si="15"/>
        <v>N.A.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>
        <f t="shared" si="15"/>
        <v>11825</v>
      </c>
      <c r="AL30" s="2">
        <f t="shared" si="15"/>
        <v>681.62590879048241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2670.9314107560403</v>
      </c>
      <c r="AQ30" s="13">
        <f t="shared" si="15"/>
        <v>11825</v>
      </c>
      <c r="AR30" s="14">
        <f t="shared" si="15"/>
        <v>3542.4400564174894</v>
      </c>
    </row>
    <row r="31" spans="1:44" ht="15" customHeight="1" thickBot="1" x14ac:dyDescent="0.3">
      <c r="A31" s="4" t="s">
        <v>16</v>
      </c>
      <c r="B31" s="2">
        <v>22176249.999999996</v>
      </c>
      <c r="C31" s="2">
        <v>6781820</v>
      </c>
      <c r="D31" s="2">
        <v>1845060</v>
      </c>
      <c r="E31" s="2"/>
      <c r="F31" s="2">
        <v>3755750.0000000005</v>
      </c>
      <c r="G31" s="2">
        <v>13245950</v>
      </c>
      <c r="H31" s="2">
        <v>9002000</v>
      </c>
      <c r="I31" s="2">
        <v>821300</v>
      </c>
      <c r="J31" s="2">
        <v>0</v>
      </c>
      <c r="K31" s="2"/>
      <c r="L31" s="1">
        <f t="shared" ref="L31" si="21">B31+D31+F31+H31+J31</f>
        <v>36779060</v>
      </c>
      <c r="M31" s="13">
        <f t="shared" ref="M31" si="22">C31+E31+G31+I31+K31</f>
        <v>20849070</v>
      </c>
      <c r="N31" s="17">
        <f t="shared" ref="N31" si="23">L31+M31</f>
        <v>57628130</v>
      </c>
      <c r="P31" s="4" t="s">
        <v>16</v>
      </c>
      <c r="Q31" s="2">
        <v>4084</v>
      </c>
      <c r="R31" s="2">
        <v>925</v>
      </c>
      <c r="S31" s="2">
        <v>382</v>
      </c>
      <c r="T31" s="2">
        <v>0</v>
      </c>
      <c r="U31" s="2">
        <v>839</v>
      </c>
      <c r="V31" s="2">
        <v>922</v>
      </c>
      <c r="W31" s="2">
        <v>2940</v>
      </c>
      <c r="X31" s="2">
        <v>191</v>
      </c>
      <c r="Y31" s="2">
        <v>161</v>
      </c>
      <c r="Z31" s="2">
        <v>0</v>
      </c>
      <c r="AA31" s="1">
        <f t="shared" ref="AA31" si="24">Q31+S31+U31+W31+Y31</f>
        <v>8406</v>
      </c>
      <c r="AB31" s="13">
        <f t="shared" ref="AB31" si="25">R31+T31+V31+X31+Z31</f>
        <v>2038</v>
      </c>
      <c r="AC31" s="14">
        <f t="shared" ref="AC31" si="26">AA31+AB31</f>
        <v>10444</v>
      </c>
      <c r="AE31" s="4" t="s">
        <v>16</v>
      </c>
      <c r="AF31" s="2">
        <f t="shared" si="20"/>
        <v>5430.0318315377071</v>
      </c>
      <c r="AG31" s="2">
        <f t="shared" si="15"/>
        <v>7331.6972972972972</v>
      </c>
      <c r="AH31" s="2">
        <f t="shared" si="15"/>
        <v>4830</v>
      </c>
      <c r="AI31" s="2" t="str">
        <f t="shared" si="15"/>
        <v>N.A.</v>
      </c>
      <c r="AJ31" s="2">
        <f t="shared" si="15"/>
        <v>4476.4600715137076</v>
      </c>
      <c r="AK31" s="2">
        <f t="shared" si="15"/>
        <v>14366.540130151843</v>
      </c>
      <c r="AL31" s="2">
        <f t="shared" si="15"/>
        <v>3061.9047619047619</v>
      </c>
      <c r="AM31" s="2">
        <f t="shared" si="15"/>
        <v>4300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4375.3342850344989</v>
      </c>
      <c r="AQ31" s="13">
        <f t="shared" ref="AQ31" si="28">IFERROR(M31/AB31, "N.A.")</f>
        <v>10230.161923454367</v>
      </c>
      <c r="AR31" s="14">
        <f t="shared" ref="AR31" si="29">IFERROR(N31/AC31, "N.A.")</f>
        <v>5517.821715817694</v>
      </c>
    </row>
    <row r="32" spans="1:44" ht="15" customHeight="1" thickBot="1" x14ac:dyDescent="0.3">
      <c r="A32" s="5" t="s">
        <v>0</v>
      </c>
      <c r="B32" s="24">
        <f>B31+C31</f>
        <v>28958069.999999996</v>
      </c>
      <c r="C32" s="26"/>
      <c r="D32" s="24">
        <f>D31+E31</f>
        <v>1845060</v>
      </c>
      <c r="E32" s="26"/>
      <c r="F32" s="24">
        <f>F31+G31</f>
        <v>17001700</v>
      </c>
      <c r="G32" s="26"/>
      <c r="H32" s="24">
        <f>H31+I31</f>
        <v>9823300</v>
      </c>
      <c r="I32" s="26"/>
      <c r="J32" s="24">
        <f>J31+K31</f>
        <v>0</v>
      </c>
      <c r="K32" s="26"/>
      <c r="L32" s="24">
        <f>L31+M31</f>
        <v>57628130</v>
      </c>
      <c r="M32" s="25"/>
      <c r="N32" s="18">
        <f>B32+D32+F32+H32+J32</f>
        <v>57628130</v>
      </c>
      <c r="P32" s="5" t="s">
        <v>0</v>
      </c>
      <c r="Q32" s="24">
        <f>Q31+R31</f>
        <v>5009</v>
      </c>
      <c r="R32" s="26"/>
      <c r="S32" s="24">
        <f>S31+T31</f>
        <v>382</v>
      </c>
      <c r="T32" s="26"/>
      <c r="U32" s="24">
        <f>U31+V31</f>
        <v>1761</v>
      </c>
      <c r="V32" s="26"/>
      <c r="W32" s="24">
        <f>W31+X31</f>
        <v>3131</v>
      </c>
      <c r="X32" s="26"/>
      <c r="Y32" s="24">
        <f>Y31+Z31</f>
        <v>161</v>
      </c>
      <c r="Z32" s="26"/>
      <c r="AA32" s="24">
        <f>AA31+AB31</f>
        <v>10444</v>
      </c>
      <c r="AB32" s="26"/>
      <c r="AC32" s="19">
        <f>Q32+S32+U32+W32+Y32</f>
        <v>10444</v>
      </c>
      <c r="AE32" s="5" t="s">
        <v>0</v>
      </c>
      <c r="AF32" s="27">
        <f>IFERROR(B32/Q32,"N.A.")</f>
        <v>5781.207825913355</v>
      </c>
      <c r="AG32" s="28"/>
      <c r="AH32" s="27">
        <f>IFERROR(D32/S32,"N.A.")</f>
        <v>4830</v>
      </c>
      <c r="AI32" s="28"/>
      <c r="AJ32" s="27">
        <f>IFERROR(F32/U32,"N.A.")</f>
        <v>9654.571266325951</v>
      </c>
      <c r="AK32" s="28"/>
      <c r="AL32" s="27">
        <f>IFERROR(H32/W32,"N.A.")</f>
        <v>3137.432130309805</v>
      </c>
      <c r="AM32" s="28"/>
      <c r="AN32" s="27">
        <f>IFERROR(J32/Y32,"N.A.")</f>
        <v>0</v>
      </c>
      <c r="AO32" s="28"/>
      <c r="AP32" s="27">
        <f>IFERROR(L32/AA32,"N.A.")</f>
        <v>5517.821715817694</v>
      </c>
      <c r="AQ32" s="28"/>
      <c r="AR32" s="16">
        <f>IFERROR(N32/AC32, "N.A.")</f>
        <v>5517.821715817694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754650</v>
      </c>
      <c r="C39" s="2"/>
      <c r="D39" s="2"/>
      <c r="E39" s="2"/>
      <c r="F39" s="2"/>
      <c r="G39" s="2"/>
      <c r="H39" s="2">
        <v>2993560</v>
      </c>
      <c r="I39" s="2"/>
      <c r="J39" s="2"/>
      <c r="K39" s="2"/>
      <c r="L39" s="1">
        <f>B39+D39+F39+H39+J39</f>
        <v>3748210</v>
      </c>
      <c r="M39" s="13">
        <f>C39+E39+G39+I39+K39</f>
        <v>0</v>
      </c>
      <c r="N39" s="14">
        <f>L39+M39</f>
        <v>3748210</v>
      </c>
      <c r="P39" s="3" t="s">
        <v>12</v>
      </c>
      <c r="Q39" s="2">
        <v>405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839</v>
      </c>
      <c r="X39" s="2">
        <v>0</v>
      </c>
      <c r="Y39" s="2">
        <v>0</v>
      </c>
      <c r="Z39" s="2">
        <v>0</v>
      </c>
      <c r="AA39" s="1">
        <f>Q39+S39+U39+W39+Y39</f>
        <v>1244</v>
      </c>
      <c r="AB39" s="13">
        <f>R39+T39+V39+X39+Z39</f>
        <v>0</v>
      </c>
      <c r="AC39" s="14">
        <f>AA39+AB39</f>
        <v>1244</v>
      </c>
      <c r="AE39" s="3" t="s">
        <v>12</v>
      </c>
      <c r="AF39" s="2">
        <f>IFERROR(B39/Q39, "N.A.")</f>
        <v>1863.3333333333333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3568.0095351609057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3013.0305466237942</v>
      </c>
      <c r="AQ39" s="13" t="str">
        <f t="shared" si="30"/>
        <v>N.A.</v>
      </c>
      <c r="AR39" s="14">
        <f t="shared" si="30"/>
        <v>3013.0305466237942</v>
      </c>
    </row>
    <row r="40" spans="1:44" ht="15" customHeight="1" thickBot="1" x14ac:dyDescent="0.3">
      <c r="A40" s="3" t="s">
        <v>13</v>
      </c>
      <c r="B40" s="2">
        <v>892035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892035</v>
      </c>
      <c r="M40" s="13">
        <f t="shared" si="31"/>
        <v>0</v>
      </c>
      <c r="N40" s="14">
        <f t="shared" ref="N40:N42" si="32">L40+M40</f>
        <v>892035</v>
      </c>
      <c r="P40" s="3" t="s">
        <v>13</v>
      </c>
      <c r="Q40" s="2">
        <v>783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783</v>
      </c>
      <c r="AB40" s="13">
        <f t="shared" si="33"/>
        <v>0</v>
      </c>
      <c r="AC40" s="14">
        <f t="shared" ref="AC40:AC42" si="34">AA40+AB40</f>
        <v>783</v>
      </c>
      <c r="AE40" s="3" t="s">
        <v>13</v>
      </c>
      <c r="AF40" s="2">
        <f t="shared" ref="AF40:AF43" si="35">IFERROR(B40/Q40, "N.A.")</f>
        <v>1139.2528735632184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1139.2528735632184</v>
      </c>
      <c r="AQ40" s="13" t="str">
        <f t="shared" si="30"/>
        <v>N.A.</v>
      </c>
      <c r="AR40" s="14">
        <f t="shared" si="30"/>
        <v>1139.2528735632184</v>
      </c>
    </row>
    <row r="41" spans="1:44" ht="15" customHeight="1" thickBot="1" x14ac:dyDescent="0.3">
      <c r="A41" s="3" t="s">
        <v>14</v>
      </c>
      <c r="B41" s="2">
        <v>5097125</v>
      </c>
      <c r="C41" s="2">
        <v>7791600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5097125</v>
      </c>
      <c r="M41" s="13">
        <f t="shared" si="31"/>
        <v>7791600</v>
      </c>
      <c r="N41" s="14">
        <f t="shared" si="32"/>
        <v>12888725</v>
      </c>
      <c r="P41" s="3" t="s">
        <v>14</v>
      </c>
      <c r="Q41" s="2">
        <v>1577</v>
      </c>
      <c r="R41" s="2">
        <v>1270</v>
      </c>
      <c r="S41" s="2">
        <v>0</v>
      </c>
      <c r="T41" s="2">
        <v>0</v>
      </c>
      <c r="U41" s="2">
        <v>0</v>
      </c>
      <c r="V41" s="2">
        <v>135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1577</v>
      </c>
      <c r="AB41" s="13">
        <f t="shared" si="33"/>
        <v>1405</v>
      </c>
      <c r="AC41" s="14">
        <f t="shared" si="34"/>
        <v>2982</v>
      </c>
      <c r="AE41" s="3" t="s">
        <v>14</v>
      </c>
      <c r="AF41" s="2">
        <f t="shared" si="35"/>
        <v>3232.16550412175</v>
      </c>
      <c r="AG41" s="2">
        <f t="shared" si="30"/>
        <v>6135.1181102362207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3232.16550412175</v>
      </c>
      <c r="AQ41" s="13">
        <f t="shared" si="30"/>
        <v>5545.6227758007117</v>
      </c>
      <c r="AR41" s="14">
        <f t="shared" si="30"/>
        <v>4322.1747149564053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6743810</v>
      </c>
      <c r="C43" s="2">
        <v>7791600</v>
      </c>
      <c r="D43" s="2"/>
      <c r="E43" s="2"/>
      <c r="F43" s="2"/>
      <c r="G43" s="2">
        <v>0</v>
      </c>
      <c r="H43" s="2">
        <v>2993560</v>
      </c>
      <c r="I43" s="2"/>
      <c r="J43" s="2"/>
      <c r="K43" s="2"/>
      <c r="L43" s="1">
        <f t="shared" ref="L43" si="36">B43+D43+F43+H43+J43</f>
        <v>9737370</v>
      </c>
      <c r="M43" s="13">
        <f t="shared" ref="M43" si="37">C43+E43+G43+I43+K43</f>
        <v>7791600</v>
      </c>
      <c r="N43" s="17">
        <f t="shared" ref="N43" si="38">L43+M43</f>
        <v>17528970</v>
      </c>
      <c r="P43" s="4" t="s">
        <v>16</v>
      </c>
      <c r="Q43" s="2">
        <v>2765</v>
      </c>
      <c r="R43" s="2">
        <v>1270</v>
      </c>
      <c r="S43" s="2">
        <v>0</v>
      </c>
      <c r="T43" s="2">
        <v>0</v>
      </c>
      <c r="U43" s="2">
        <v>0</v>
      </c>
      <c r="V43" s="2">
        <v>135</v>
      </c>
      <c r="W43" s="2">
        <v>839</v>
      </c>
      <c r="X43" s="2">
        <v>0</v>
      </c>
      <c r="Y43" s="2">
        <v>0</v>
      </c>
      <c r="Z43" s="2">
        <v>0</v>
      </c>
      <c r="AA43" s="1">
        <f t="shared" ref="AA43" si="39">Q43+S43+U43+W43+Y43</f>
        <v>3604</v>
      </c>
      <c r="AB43" s="13">
        <f t="shared" ref="AB43" si="40">R43+T43+V43+X43+Z43</f>
        <v>1405</v>
      </c>
      <c r="AC43" s="17">
        <f t="shared" ref="AC43" si="41">AA43+AB43</f>
        <v>5009</v>
      </c>
      <c r="AE43" s="4" t="s">
        <v>16</v>
      </c>
      <c r="AF43" s="2">
        <f t="shared" si="35"/>
        <v>2438.9909584086799</v>
      </c>
      <c r="AG43" s="2">
        <f t="shared" si="30"/>
        <v>6135.1181102362207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3568.0095351609057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2701.8229744728078</v>
      </c>
      <c r="AQ43" s="13">
        <f t="shared" ref="AQ43" si="43">IFERROR(M43/AB43, "N.A.")</f>
        <v>5545.6227758007117</v>
      </c>
      <c r="AR43" s="14">
        <f t="shared" ref="AR43" si="44">IFERROR(N43/AC43, "N.A.")</f>
        <v>3499.4949091635058</v>
      </c>
    </row>
    <row r="44" spans="1:44" ht="15" customHeight="1" thickBot="1" x14ac:dyDescent="0.3">
      <c r="A44" s="5" t="s">
        <v>0</v>
      </c>
      <c r="B44" s="24">
        <f>B43+C43</f>
        <v>14535410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2993560</v>
      </c>
      <c r="I44" s="26"/>
      <c r="J44" s="24">
        <f>J43+K43</f>
        <v>0</v>
      </c>
      <c r="K44" s="26"/>
      <c r="L44" s="24">
        <f>L43+M43</f>
        <v>17528970</v>
      </c>
      <c r="M44" s="25"/>
      <c r="N44" s="18">
        <f>B44+D44+F44+H44+J44</f>
        <v>17528970</v>
      </c>
      <c r="P44" s="5" t="s">
        <v>0</v>
      </c>
      <c r="Q44" s="24">
        <f>Q43+R43</f>
        <v>4035</v>
      </c>
      <c r="R44" s="26"/>
      <c r="S44" s="24">
        <f>S43+T43</f>
        <v>0</v>
      </c>
      <c r="T44" s="26"/>
      <c r="U44" s="24">
        <f>U43+V43</f>
        <v>135</v>
      </c>
      <c r="V44" s="26"/>
      <c r="W44" s="24">
        <f>W43+X43</f>
        <v>839</v>
      </c>
      <c r="X44" s="26"/>
      <c r="Y44" s="24">
        <f>Y43+Z43</f>
        <v>0</v>
      </c>
      <c r="Z44" s="26"/>
      <c r="AA44" s="24">
        <f>AA43+AB43</f>
        <v>5009</v>
      </c>
      <c r="AB44" s="25"/>
      <c r="AC44" s="18">
        <f>Q44+S44+U44+W44+Y44</f>
        <v>5009</v>
      </c>
      <c r="AE44" s="5" t="s">
        <v>0</v>
      </c>
      <c r="AF44" s="27">
        <f>IFERROR(B44/Q44,"N.A.")</f>
        <v>3602.3320941759603</v>
      </c>
      <c r="AG44" s="28"/>
      <c r="AH44" s="27" t="str">
        <f>IFERROR(D44/S44,"N.A.")</f>
        <v>N.A.</v>
      </c>
      <c r="AI44" s="28"/>
      <c r="AJ44" s="27">
        <f>IFERROR(F44/U44,"N.A.")</f>
        <v>0</v>
      </c>
      <c r="AK44" s="28"/>
      <c r="AL44" s="27">
        <f>IFERROR(H44/W44,"N.A.")</f>
        <v>3568.0095351609057</v>
      </c>
      <c r="AM44" s="28"/>
      <c r="AN44" s="27" t="str">
        <f>IFERROR(J44/Y44,"N.A.")</f>
        <v>N.A.</v>
      </c>
      <c r="AO44" s="28"/>
      <c r="AP44" s="27">
        <f>IFERROR(L44/AA44,"N.A.")</f>
        <v>3499.4949091635058</v>
      </c>
      <c r="AQ44" s="28"/>
      <c r="AR44" s="16">
        <f>IFERROR(N44/AC44, "N.A.")</f>
        <v>3499.4949091635058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44427680.000000015</v>
      </c>
      <c r="C15" s="2"/>
      <c r="D15" s="2">
        <v>12661200.000000002</v>
      </c>
      <c r="E15" s="2"/>
      <c r="F15" s="2">
        <v>7451040.0000000009</v>
      </c>
      <c r="G15" s="2"/>
      <c r="H15" s="2">
        <v>37024190</v>
      </c>
      <c r="I15" s="2"/>
      <c r="J15" s="2">
        <v>0</v>
      </c>
      <c r="K15" s="2"/>
      <c r="L15" s="1">
        <f>B15+D15+F15+H15+J15</f>
        <v>101564110.00000001</v>
      </c>
      <c r="M15" s="13">
        <f>C15+E15+G15+I15+K15</f>
        <v>0</v>
      </c>
      <c r="N15" s="14">
        <f>L15+M15</f>
        <v>101564110.00000001</v>
      </c>
      <c r="P15" s="3" t="s">
        <v>12</v>
      </c>
      <c r="Q15" s="2">
        <v>8340</v>
      </c>
      <c r="R15" s="2">
        <v>0</v>
      </c>
      <c r="S15" s="2">
        <v>2062</v>
      </c>
      <c r="T15" s="2">
        <v>0</v>
      </c>
      <c r="U15" s="2">
        <v>609</v>
      </c>
      <c r="V15" s="2">
        <v>0</v>
      </c>
      <c r="W15" s="2">
        <v>9861</v>
      </c>
      <c r="X15" s="2">
        <v>0</v>
      </c>
      <c r="Y15" s="2">
        <v>558</v>
      </c>
      <c r="Z15" s="2">
        <v>0</v>
      </c>
      <c r="AA15" s="1">
        <f>Q15+S15+U15+W15+Y15</f>
        <v>21430</v>
      </c>
      <c r="AB15" s="13">
        <f>R15+T15+V15+X15+Z15</f>
        <v>0</v>
      </c>
      <c r="AC15" s="14">
        <f>AA15+AB15</f>
        <v>21430</v>
      </c>
      <c r="AE15" s="3" t="s">
        <v>12</v>
      </c>
      <c r="AF15" s="2">
        <f>IFERROR(B15/Q15, "N.A.")</f>
        <v>5327.0599520383712</v>
      </c>
      <c r="AG15" s="2" t="str">
        <f t="shared" ref="AG15:AR19" si="0">IFERROR(C15/R15, "N.A.")</f>
        <v>N.A.</v>
      </c>
      <c r="AH15" s="2">
        <f t="shared" si="0"/>
        <v>6140.2521823472362</v>
      </c>
      <c r="AI15" s="2" t="str">
        <f t="shared" si="0"/>
        <v>N.A.</v>
      </c>
      <c r="AJ15" s="2">
        <f t="shared" si="0"/>
        <v>12234.876847290641</v>
      </c>
      <c r="AK15" s="2" t="str">
        <f t="shared" si="0"/>
        <v>N.A.</v>
      </c>
      <c r="AL15" s="2">
        <f t="shared" si="0"/>
        <v>3754.6080519217116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4739.3425104993012</v>
      </c>
      <c r="AQ15" s="13" t="str">
        <f t="shared" si="0"/>
        <v>N.A.</v>
      </c>
      <c r="AR15" s="14">
        <f t="shared" si="0"/>
        <v>4739.3425104993012</v>
      </c>
    </row>
    <row r="16" spans="1:44" ht="15" customHeight="1" thickBot="1" x14ac:dyDescent="0.3">
      <c r="A16" s="3" t="s">
        <v>13</v>
      </c>
      <c r="B16" s="2">
        <v>16567005.999999998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16567005.999999998</v>
      </c>
      <c r="M16" s="13">
        <f t="shared" si="1"/>
        <v>0</v>
      </c>
      <c r="N16" s="14">
        <f t="shared" ref="N16:N18" si="2">L16+M16</f>
        <v>16567005.999999998</v>
      </c>
      <c r="P16" s="3" t="s">
        <v>13</v>
      </c>
      <c r="Q16" s="2">
        <v>4768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4768</v>
      </c>
      <c r="AB16" s="13">
        <f t="shared" si="3"/>
        <v>0</v>
      </c>
      <c r="AC16" s="14">
        <f t="shared" ref="AC16:AC18" si="4">AA16+AB16</f>
        <v>4768</v>
      </c>
      <c r="AE16" s="3" t="s">
        <v>13</v>
      </c>
      <c r="AF16" s="2">
        <f t="shared" ref="AF16:AF19" si="5">IFERROR(B16/Q16, "N.A.")</f>
        <v>3474.6237416107379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3474.6237416107379</v>
      </c>
      <c r="AQ16" s="13" t="str">
        <f t="shared" si="0"/>
        <v>N.A.</v>
      </c>
      <c r="AR16" s="14">
        <f t="shared" si="0"/>
        <v>3474.6237416107379</v>
      </c>
    </row>
    <row r="17" spans="1:44" ht="15" customHeight="1" thickBot="1" x14ac:dyDescent="0.3">
      <c r="A17" s="3" t="s">
        <v>14</v>
      </c>
      <c r="B17" s="2">
        <v>98434525.00000003</v>
      </c>
      <c r="C17" s="2">
        <v>426462749.99999994</v>
      </c>
      <c r="D17" s="2">
        <v>45310810</v>
      </c>
      <c r="E17" s="2">
        <v>8179999.9999999991</v>
      </c>
      <c r="F17" s="2"/>
      <c r="G17" s="2">
        <v>15868199.999999998</v>
      </c>
      <c r="H17" s="2"/>
      <c r="I17" s="2">
        <v>12335980.000000002</v>
      </c>
      <c r="J17" s="2">
        <v>0</v>
      </c>
      <c r="K17" s="2"/>
      <c r="L17" s="1">
        <f t="shared" si="1"/>
        <v>143745335.00000003</v>
      </c>
      <c r="M17" s="13">
        <f t="shared" si="1"/>
        <v>462846929.99999994</v>
      </c>
      <c r="N17" s="14">
        <f t="shared" si="2"/>
        <v>606592265</v>
      </c>
      <c r="P17" s="3" t="s">
        <v>14</v>
      </c>
      <c r="Q17" s="2">
        <v>18246</v>
      </c>
      <c r="R17" s="2">
        <v>59661</v>
      </c>
      <c r="S17" s="2">
        <v>6249</v>
      </c>
      <c r="T17" s="2">
        <v>1018</v>
      </c>
      <c r="U17" s="2">
        <v>0</v>
      </c>
      <c r="V17" s="2">
        <v>3242</v>
      </c>
      <c r="W17" s="2">
        <v>0</v>
      </c>
      <c r="X17" s="2">
        <v>3775</v>
      </c>
      <c r="Y17" s="2">
        <v>771</v>
      </c>
      <c r="Z17" s="2">
        <v>0</v>
      </c>
      <c r="AA17" s="1">
        <f t="shared" si="3"/>
        <v>25266</v>
      </c>
      <c r="AB17" s="13">
        <f t="shared" si="3"/>
        <v>67696</v>
      </c>
      <c r="AC17" s="14">
        <f t="shared" si="4"/>
        <v>92962</v>
      </c>
      <c r="AE17" s="3" t="s">
        <v>14</v>
      </c>
      <c r="AF17" s="2">
        <f t="shared" si="5"/>
        <v>5394.8550367203788</v>
      </c>
      <c r="AG17" s="2">
        <f t="shared" si="0"/>
        <v>7148.0992608236529</v>
      </c>
      <c r="AH17" s="2">
        <f t="shared" si="0"/>
        <v>7250.8897423587778</v>
      </c>
      <c r="AI17" s="2">
        <f t="shared" si="0"/>
        <v>8035.3634577603134</v>
      </c>
      <c r="AJ17" s="2" t="str">
        <f t="shared" si="0"/>
        <v>N.A.</v>
      </c>
      <c r="AK17" s="2">
        <f t="shared" si="0"/>
        <v>4894.5712523133861</v>
      </c>
      <c r="AL17" s="2" t="str">
        <f t="shared" si="0"/>
        <v>N.A.</v>
      </c>
      <c r="AM17" s="2">
        <f t="shared" si="0"/>
        <v>3267.8092715231792</v>
      </c>
      <c r="AN17" s="2">
        <f t="shared" si="0"/>
        <v>0</v>
      </c>
      <c r="AO17" s="2" t="str">
        <f t="shared" si="0"/>
        <v>N.A.</v>
      </c>
      <c r="AP17" s="15">
        <f t="shared" si="0"/>
        <v>5689.2794664766889</v>
      </c>
      <c r="AQ17" s="13">
        <f t="shared" si="0"/>
        <v>6837.1385310801224</v>
      </c>
      <c r="AR17" s="14">
        <f t="shared" si="0"/>
        <v>6525.1636690260539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159429211</v>
      </c>
      <c r="C19" s="2">
        <v>426462749.99999994</v>
      </c>
      <c r="D19" s="2">
        <v>57972009.999999993</v>
      </c>
      <c r="E19" s="2">
        <v>8179999.9999999991</v>
      </c>
      <c r="F19" s="2">
        <v>7451040.0000000009</v>
      </c>
      <c r="G19" s="2">
        <v>15868199.999999998</v>
      </c>
      <c r="H19" s="2">
        <v>37024190</v>
      </c>
      <c r="I19" s="2">
        <v>12335980.000000002</v>
      </c>
      <c r="J19" s="2">
        <v>0</v>
      </c>
      <c r="K19" s="2"/>
      <c r="L19" s="1">
        <f t="shared" ref="L19" si="6">B19+D19+F19+H19+J19</f>
        <v>261876451</v>
      </c>
      <c r="M19" s="13">
        <f t="shared" ref="M19" si="7">C19+E19+G19+I19+K19</f>
        <v>462846929.99999994</v>
      </c>
      <c r="N19" s="17">
        <f t="shared" ref="N19" si="8">L19+M19</f>
        <v>724723381</v>
      </c>
      <c r="P19" s="4" t="s">
        <v>16</v>
      </c>
      <c r="Q19" s="2">
        <v>31354</v>
      </c>
      <c r="R19" s="2">
        <v>59661</v>
      </c>
      <c r="S19" s="2">
        <v>8311</v>
      </c>
      <c r="T19" s="2">
        <v>1018</v>
      </c>
      <c r="U19" s="2">
        <v>609</v>
      </c>
      <c r="V19" s="2">
        <v>3242</v>
      </c>
      <c r="W19" s="2">
        <v>9861</v>
      </c>
      <c r="X19" s="2">
        <v>3775</v>
      </c>
      <c r="Y19" s="2">
        <v>1329</v>
      </c>
      <c r="Z19" s="2">
        <v>0</v>
      </c>
      <c r="AA19" s="1">
        <f t="shared" ref="AA19" si="9">Q19+S19+U19+W19+Y19</f>
        <v>51464</v>
      </c>
      <c r="AB19" s="13">
        <f t="shared" ref="AB19" si="10">R19+T19+V19+X19+Z19</f>
        <v>67696</v>
      </c>
      <c r="AC19" s="14">
        <f t="shared" ref="AC19" si="11">AA19+AB19</f>
        <v>119160</v>
      </c>
      <c r="AE19" s="4" t="s">
        <v>16</v>
      </c>
      <c r="AF19" s="2">
        <f t="shared" si="5"/>
        <v>5084.8124960132682</v>
      </c>
      <c r="AG19" s="2">
        <f t="shared" si="0"/>
        <v>7148.0992608236529</v>
      </c>
      <c r="AH19" s="2">
        <f t="shared" si="0"/>
        <v>6975.3350980628074</v>
      </c>
      <c r="AI19" s="2">
        <f t="shared" si="0"/>
        <v>8035.3634577603134</v>
      </c>
      <c r="AJ19" s="2">
        <f t="shared" si="0"/>
        <v>12234.876847290641</v>
      </c>
      <c r="AK19" s="2">
        <f t="shared" si="0"/>
        <v>4894.5712523133861</v>
      </c>
      <c r="AL19" s="2">
        <f t="shared" si="0"/>
        <v>3754.6080519217116</v>
      </c>
      <c r="AM19" s="2">
        <f t="shared" si="0"/>
        <v>3267.8092715231792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5088.5366664075855</v>
      </c>
      <c r="AQ19" s="13">
        <f t="shared" ref="AQ19" si="13">IFERROR(M19/AB19, "N.A.")</f>
        <v>6837.1385310801224</v>
      </c>
      <c r="AR19" s="14">
        <f t="shared" ref="AR19" si="14">IFERROR(N19/AC19, "N.A.")</f>
        <v>6081.9350537092987</v>
      </c>
    </row>
    <row r="20" spans="1:44" ht="15" customHeight="1" thickBot="1" x14ac:dyDescent="0.3">
      <c r="A20" s="5" t="s">
        <v>0</v>
      </c>
      <c r="B20" s="24">
        <f>B19+C19</f>
        <v>585891961</v>
      </c>
      <c r="C20" s="26"/>
      <c r="D20" s="24">
        <f>D19+E19</f>
        <v>66152009.999999993</v>
      </c>
      <c r="E20" s="26"/>
      <c r="F20" s="24">
        <f>F19+G19</f>
        <v>23319240</v>
      </c>
      <c r="G20" s="26"/>
      <c r="H20" s="24">
        <f>H19+I19</f>
        <v>49360170</v>
      </c>
      <c r="I20" s="26"/>
      <c r="J20" s="24">
        <f>J19+K19</f>
        <v>0</v>
      </c>
      <c r="K20" s="26"/>
      <c r="L20" s="24">
        <f>L19+M19</f>
        <v>724723381</v>
      </c>
      <c r="M20" s="25"/>
      <c r="N20" s="18">
        <f>B20+D20+F20+H20+J20</f>
        <v>724723381</v>
      </c>
      <c r="P20" s="5" t="s">
        <v>0</v>
      </c>
      <c r="Q20" s="24">
        <f>Q19+R19</f>
        <v>91015</v>
      </c>
      <c r="R20" s="26"/>
      <c r="S20" s="24">
        <f>S19+T19</f>
        <v>9329</v>
      </c>
      <c r="T20" s="26"/>
      <c r="U20" s="24">
        <f>U19+V19</f>
        <v>3851</v>
      </c>
      <c r="V20" s="26"/>
      <c r="W20" s="24">
        <f>W19+X19</f>
        <v>13636</v>
      </c>
      <c r="X20" s="26"/>
      <c r="Y20" s="24">
        <f>Y19+Z19</f>
        <v>1329</v>
      </c>
      <c r="Z20" s="26"/>
      <c r="AA20" s="24">
        <f>AA19+AB19</f>
        <v>119160</v>
      </c>
      <c r="AB20" s="26"/>
      <c r="AC20" s="19">
        <f>Q20+S20+U20+W20+Y20</f>
        <v>119160</v>
      </c>
      <c r="AE20" s="5" t="s">
        <v>0</v>
      </c>
      <c r="AF20" s="27">
        <f>IFERROR(B20/Q20,"N.A.")</f>
        <v>6437.3121024007032</v>
      </c>
      <c r="AG20" s="28"/>
      <c r="AH20" s="27">
        <f>IFERROR(D20/S20,"N.A.")</f>
        <v>7091.0076106763845</v>
      </c>
      <c r="AI20" s="28"/>
      <c r="AJ20" s="27">
        <f>IFERROR(F20/U20,"N.A.")</f>
        <v>6055.3726304855882</v>
      </c>
      <c r="AK20" s="28"/>
      <c r="AL20" s="27">
        <f>IFERROR(H20/W20,"N.A.")</f>
        <v>3619.8423291287768</v>
      </c>
      <c r="AM20" s="28"/>
      <c r="AN20" s="27">
        <f>IFERROR(J20/Y20,"N.A.")</f>
        <v>0</v>
      </c>
      <c r="AO20" s="28"/>
      <c r="AP20" s="27">
        <f>IFERROR(L20/AA20,"N.A.")</f>
        <v>6081.9350537092987</v>
      </c>
      <c r="AQ20" s="28"/>
      <c r="AR20" s="16">
        <f>IFERROR(N20/AC20, "N.A.")</f>
        <v>6081.9350537092987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38612820</v>
      </c>
      <c r="C27" s="2"/>
      <c r="D27" s="2">
        <v>11960300</v>
      </c>
      <c r="E27" s="2"/>
      <c r="F27" s="2">
        <v>5206440</v>
      </c>
      <c r="G27" s="2"/>
      <c r="H27" s="2">
        <v>17251610</v>
      </c>
      <c r="I27" s="2"/>
      <c r="J27" s="2">
        <v>0</v>
      </c>
      <c r="K27" s="2"/>
      <c r="L27" s="1">
        <f>B27+D27+F27+H27+J27</f>
        <v>73031170</v>
      </c>
      <c r="M27" s="13">
        <f>C27+E27+G27+I27+K27</f>
        <v>0</v>
      </c>
      <c r="N27" s="14">
        <f>L27+M27</f>
        <v>73031170</v>
      </c>
      <c r="P27" s="3" t="s">
        <v>12</v>
      </c>
      <c r="Q27" s="2">
        <v>6874</v>
      </c>
      <c r="R27" s="2">
        <v>0</v>
      </c>
      <c r="S27" s="2">
        <v>1736</v>
      </c>
      <c r="T27" s="2">
        <v>0</v>
      </c>
      <c r="U27" s="2">
        <v>348</v>
      </c>
      <c r="V27" s="2">
        <v>0</v>
      </c>
      <c r="W27" s="2">
        <v>3773</v>
      </c>
      <c r="X27" s="2">
        <v>0</v>
      </c>
      <c r="Y27" s="2">
        <v>258</v>
      </c>
      <c r="Z27" s="2">
        <v>0</v>
      </c>
      <c r="AA27" s="1">
        <f>Q27+S27+U27+W27+Y27</f>
        <v>12989</v>
      </c>
      <c r="AB27" s="13">
        <f>R27+T27+V27+X27+Z27</f>
        <v>0</v>
      </c>
      <c r="AC27" s="14">
        <f>AA27+AB27</f>
        <v>12989</v>
      </c>
      <c r="AE27" s="3" t="s">
        <v>12</v>
      </c>
      <c r="AF27" s="2">
        <f>IFERROR(B27/Q27, "N.A.")</f>
        <v>5617.22723305208</v>
      </c>
      <c r="AG27" s="2" t="str">
        <f t="shared" ref="AG27:AR31" si="15">IFERROR(C27/R27, "N.A.")</f>
        <v>N.A.</v>
      </c>
      <c r="AH27" s="2">
        <f t="shared" si="15"/>
        <v>6889.5737327188945</v>
      </c>
      <c r="AI27" s="2" t="str">
        <f t="shared" si="15"/>
        <v>N.A.</v>
      </c>
      <c r="AJ27" s="2">
        <f t="shared" si="15"/>
        <v>14961.034482758621</v>
      </c>
      <c r="AK27" s="2" t="str">
        <f t="shared" si="15"/>
        <v>N.A.</v>
      </c>
      <c r="AL27" s="2">
        <f t="shared" si="15"/>
        <v>4572.3853697323084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5622.5398414042647</v>
      </c>
      <c r="AQ27" s="13" t="str">
        <f t="shared" si="15"/>
        <v>N.A.</v>
      </c>
      <c r="AR27" s="14">
        <f t="shared" si="15"/>
        <v>5622.5398414042647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71132140</v>
      </c>
      <c r="C29" s="2">
        <v>281584710.00000006</v>
      </c>
      <c r="D29" s="2">
        <v>41283430</v>
      </c>
      <c r="E29" s="2">
        <v>8179999.9999999991</v>
      </c>
      <c r="F29" s="2"/>
      <c r="G29" s="2">
        <v>15868199.999999998</v>
      </c>
      <c r="H29" s="2"/>
      <c r="I29" s="2">
        <v>9710829.9999999981</v>
      </c>
      <c r="J29" s="2">
        <v>0</v>
      </c>
      <c r="K29" s="2"/>
      <c r="L29" s="1">
        <f t="shared" si="16"/>
        <v>112415570</v>
      </c>
      <c r="M29" s="13">
        <f t="shared" si="16"/>
        <v>315343740.00000006</v>
      </c>
      <c r="N29" s="14">
        <f t="shared" si="17"/>
        <v>427759310.00000006</v>
      </c>
      <c r="P29" s="3" t="s">
        <v>14</v>
      </c>
      <c r="Q29" s="2">
        <v>11337</v>
      </c>
      <c r="R29" s="2">
        <v>38766</v>
      </c>
      <c r="S29" s="2">
        <v>5332</v>
      </c>
      <c r="T29" s="2">
        <v>1018</v>
      </c>
      <c r="U29" s="2">
        <v>0</v>
      </c>
      <c r="V29" s="2">
        <v>3242</v>
      </c>
      <c r="W29" s="2">
        <v>0</v>
      </c>
      <c r="X29" s="2">
        <v>2597</v>
      </c>
      <c r="Y29" s="2">
        <v>182</v>
      </c>
      <c r="Z29" s="2">
        <v>0</v>
      </c>
      <c r="AA29" s="1">
        <f t="shared" si="18"/>
        <v>16851</v>
      </c>
      <c r="AB29" s="13">
        <f t="shared" si="18"/>
        <v>45623</v>
      </c>
      <c r="AC29" s="14">
        <f t="shared" si="19"/>
        <v>62474</v>
      </c>
      <c r="AE29" s="3" t="s">
        <v>14</v>
      </c>
      <c r="AF29" s="2">
        <f t="shared" si="20"/>
        <v>6274.3353620887356</v>
      </c>
      <c r="AG29" s="2">
        <f t="shared" si="15"/>
        <v>7263.7029871536934</v>
      </c>
      <c r="AH29" s="2">
        <f t="shared" si="15"/>
        <v>7742.5787696924235</v>
      </c>
      <c r="AI29" s="2">
        <f t="shared" si="15"/>
        <v>8035.3634577603134</v>
      </c>
      <c r="AJ29" s="2" t="str">
        <f t="shared" si="15"/>
        <v>N.A.</v>
      </c>
      <c r="AK29" s="2">
        <f t="shared" si="15"/>
        <v>4894.5712523133861</v>
      </c>
      <c r="AL29" s="2" t="str">
        <f t="shared" si="15"/>
        <v>N.A.</v>
      </c>
      <c r="AM29" s="2">
        <f t="shared" si="15"/>
        <v>3739.2491336157095</v>
      </c>
      <c r="AN29" s="2">
        <f t="shared" si="15"/>
        <v>0</v>
      </c>
      <c r="AO29" s="2" t="str">
        <f t="shared" si="15"/>
        <v>N.A.</v>
      </c>
      <c r="AP29" s="15">
        <f t="shared" si="15"/>
        <v>6671.1512669871227</v>
      </c>
      <c r="AQ29" s="13">
        <f t="shared" si="15"/>
        <v>6911.9466058786147</v>
      </c>
      <c r="AR29" s="14">
        <f t="shared" si="15"/>
        <v>6846.9973108813274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109744960.00000001</v>
      </c>
      <c r="C31" s="2">
        <v>281584710.00000006</v>
      </c>
      <c r="D31" s="2">
        <v>53243730.000000007</v>
      </c>
      <c r="E31" s="2">
        <v>8179999.9999999991</v>
      </c>
      <c r="F31" s="2">
        <v>5206440</v>
      </c>
      <c r="G31" s="2">
        <v>15868199.999999998</v>
      </c>
      <c r="H31" s="2">
        <v>17251610</v>
      </c>
      <c r="I31" s="2">
        <v>9710829.9999999981</v>
      </c>
      <c r="J31" s="2">
        <v>0</v>
      </c>
      <c r="K31" s="2"/>
      <c r="L31" s="1">
        <f t="shared" ref="L31" si="21">B31+D31+F31+H31+J31</f>
        <v>185446740.00000003</v>
      </c>
      <c r="M31" s="13">
        <f t="shared" ref="M31" si="22">C31+E31+G31+I31+K31</f>
        <v>315343740.00000006</v>
      </c>
      <c r="N31" s="17">
        <f t="shared" ref="N31" si="23">L31+M31</f>
        <v>500790480.00000012</v>
      </c>
      <c r="P31" s="4" t="s">
        <v>16</v>
      </c>
      <c r="Q31" s="2">
        <v>18211</v>
      </c>
      <c r="R31" s="2">
        <v>38766</v>
      </c>
      <c r="S31" s="2">
        <v>7068</v>
      </c>
      <c r="T31" s="2">
        <v>1018</v>
      </c>
      <c r="U31" s="2">
        <v>348</v>
      </c>
      <c r="V31" s="2">
        <v>3242</v>
      </c>
      <c r="W31" s="2">
        <v>3773</v>
      </c>
      <c r="X31" s="2">
        <v>2597</v>
      </c>
      <c r="Y31" s="2">
        <v>440</v>
      </c>
      <c r="Z31" s="2">
        <v>0</v>
      </c>
      <c r="AA31" s="1">
        <f t="shared" ref="AA31" si="24">Q31+S31+U31+W31+Y31</f>
        <v>29840</v>
      </c>
      <c r="AB31" s="13">
        <f t="shared" ref="AB31" si="25">R31+T31+V31+X31+Z31</f>
        <v>45623</v>
      </c>
      <c r="AC31" s="14">
        <f t="shared" ref="AC31" si="26">AA31+AB31</f>
        <v>75463</v>
      </c>
      <c r="AE31" s="4" t="s">
        <v>16</v>
      </c>
      <c r="AF31" s="2">
        <f t="shared" si="20"/>
        <v>6026.3005875569715</v>
      </c>
      <c r="AG31" s="2">
        <f t="shared" si="15"/>
        <v>7263.7029871536934</v>
      </c>
      <c r="AH31" s="2">
        <f t="shared" si="15"/>
        <v>7533.0687606112069</v>
      </c>
      <c r="AI31" s="2">
        <f t="shared" si="15"/>
        <v>8035.3634577603134</v>
      </c>
      <c r="AJ31" s="2">
        <f t="shared" si="15"/>
        <v>14961.034482758621</v>
      </c>
      <c r="AK31" s="2">
        <f t="shared" si="15"/>
        <v>4894.5712523133861</v>
      </c>
      <c r="AL31" s="2">
        <f t="shared" si="15"/>
        <v>4572.3853697323084</v>
      </c>
      <c r="AM31" s="2">
        <f t="shared" si="15"/>
        <v>3739.2491336157095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6214.703083109921</v>
      </c>
      <c r="AQ31" s="13">
        <f t="shared" ref="AQ31" si="28">IFERROR(M31/AB31, "N.A.")</f>
        <v>6911.9466058786147</v>
      </c>
      <c r="AR31" s="14">
        <f t="shared" ref="AR31" si="29">IFERROR(N31/AC31, "N.A.")</f>
        <v>6636.2386865086219</v>
      </c>
    </row>
    <row r="32" spans="1:44" ht="15" customHeight="1" thickBot="1" x14ac:dyDescent="0.3">
      <c r="A32" s="5" t="s">
        <v>0</v>
      </c>
      <c r="B32" s="24">
        <f>B31+C31</f>
        <v>391329670.00000006</v>
      </c>
      <c r="C32" s="26"/>
      <c r="D32" s="24">
        <f>D31+E31</f>
        <v>61423730.000000007</v>
      </c>
      <c r="E32" s="26"/>
      <c r="F32" s="24">
        <f>F31+G31</f>
        <v>21074640</v>
      </c>
      <c r="G32" s="26"/>
      <c r="H32" s="24">
        <f>H31+I31</f>
        <v>26962440</v>
      </c>
      <c r="I32" s="26"/>
      <c r="J32" s="24">
        <f>J31+K31</f>
        <v>0</v>
      </c>
      <c r="K32" s="26"/>
      <c r="L32" s="24">
        <f>L31+M31</f>
        <v>500790480.00000012</v>
      </c>
      <c r="M32" s="25"/>
      <c r="N32" s="18">
        <f>B32+D32+F32+H32+J32</f>
        <v>500790480.00000006</v>
      </c>
      <c r="P32" s="5" t="s">
        <v>0</v>
      </c>
      <c r="Q32" s="24">
        <f>Q31+R31</f>
        <v>56977</v>
      </c>
      <c r="R32" s="26"/>
      <c r="S32" s="24">
        <f>S31+T31</f>
        <v>8086</v>
      </c>
      <c r="T32" s="26"/>
      <c r="U32" s="24">
        <f>U31+V31</f>
        <v>3590</v>
      </c>
      <c r="V32" s="26"/>
      <c r="W32" s="24">
        <f>W31+X31</f>
        <v>6370</v>
      </c>
      <c r="X32" s="26"/>
      <c r="Y32" s="24">
        <f>Y31+Z31</f>
        <v>440</v>
      </c>
      <c r="Z32" s="26"/>
      <c r="AA32" s="24">
        <f>AA31+AB31</f>
        <v>75463</v>
      </c>
      <c r="AB32" s="26"/>
      <c r="AC32" s="19">
        <f>Q32+S32+U32+W32+Y32</f>
        <v>75463</v>
      </c>
      <c r="AE32" s="5" t="s">
        <v>0</v>
      </c>
      <c r="AF32" s="27">
        <f>IFERROR(B32/Q32,"N.A.")</f>
        <v>6868.2041876546691</v>
      </c>
      <c r="AG32" s="28"/>
      <c r="AH32" s="27">
        <f>IFERROR(D32/S32,"N.A.")</f>
        <v>7596.30596092011</v>
      </c>
      <c r="AI32" s="28"/>
      <c r="AJ32" s="27">
        <f>IFERROR(F32/U32,"N.A.")</f>
        <v>5870.3732590529244</v>
      </c>
      <c r="AK32" s="28"/>
      <c r="AL32" s="27">
        <f>IFERROR(H32/W32,"N.A.")</f>
        <v>4232.7221350078489</v>
      </c>
      <c r="AM32" s="28"/>
      <c r="AN32" s="27">
        <f>IFERROR(J32/Y32,"N.A.")</f>
        <v>0</v>
      </c>
      <c r="AO32" s="28"/>
      <c r="AP32" s="27">
        <f>IFERROR(L32/AA32,"N.A.")</f>
        <v>6636.2386865086219</v>
      </c>
      <c r="AQ32" s="28"/>
      <c r="AR32" s="16">
        <f>IFERROR(N32/AC32, "N.A.")</f>
        <v>6636.238686508621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5814860.0000000009</v>
      </c>
      <c r="C39" s="2"/>
      <c r="D39" s="2">
        <v>700900</v>
      </c>
      <c r="E39" s="2"/>
      <c r="F39" s="2">
        <v>2244600</v>
      </c>
      <c r="G39" s="2"/>
      <c r="H39" s="2">
        <v>19772580.000000004</v>
      </c>
      <c r="I39" s="2"/>
      <c r="J39" s="2">
        <v>0</v>
      </c>
      <c r="K39" s="2"/>
      <c r="L39" s="1">
        <f>B39+D39+F39+H39+J39</f>
        <v>28532940.000000004</v>
      </c>
      <c r="M39" s="13">
        <f>C39+E39+G39+I39+K39</f>
        <v>0</v>
      </c>
      <c r="N39" s="14">
        <f>L39+M39</f>
        <v>28532940.000000004</v>
      </c>
      <c r="P39" s="3" t="s">
        <v>12</v>
      </c>
      <c r="Q39" s="2">
        <v>1466</v>
      </c>
      <c r="R39" s="2">
        <v>0</v>
      </c>
      <c r="S39" s="2">
        <v>326</v>
      </c>
      <c r="T39" s="2">
        <v>0</v>
      </c>
      <c r="U39" s="2">
        <v>261</v>
      </c>
      <c r="V39" s="2">
        <v>0</v>
      </c>
      <c r="W39" s="2">
        <v>6088</v>
      </c>
      <c r="X39" s="2">
        <v>0</v>
      </c>
      <c r="Y39" s="2">
        <v>300</v>
      </c>
      <c r="Z39" s="2">
        <v>0</v>
      </c>
      <c r="AA39" s="1">
        <f>Q39+S39+U39+W39+Y39</f>
        <v>8441</v>
      </c>
      <c r="AB39" s="13">
        <f>R39+T39+V39+X39+Z39</f>
        <v>0</v>
      </c>
      <c r="AC39" s="14">
        <f>AA39+AB39</f>
        <v>8441</v>
      </c>
      <c r="AE39" s="3" t="s">
        <v>12</v>
      </c>
      <c r="AF39" s="2">
        <f>IFERROR(B39/Q39, "N.A.")</f>
        <v>3966.4802182810377</v>
      </c>
      <c r="AG39" s="2" t="str">
        <f t="shared" ref="AG39:AR43" si="30">IFERROR(C39/R39, "N.A.")</f>
        <v>N.A.</v>
      </c>
      <c r="AH39" s="2">
        <f t="shared" si="30"/>
        <v>2150</v>
      </c>
      <c r="AI39" s="2" t="str">
        <f t="shared" si="30"/>
        <v>N.A.</v>
      </c>
      <c r="AJ39" s="2">
        <f t="shared" si="30"/>
        <v>8600</v>
      </c>
      <c r="AK39" s="2" t="str">
        <f t="shared" si="30"/>
        <v>N.A.</v>
      </c>
      <c r="AL39" s="2">
        <f t="shared" si="30"/>
        <v>3247.795663600526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3380.279587726573</v>
      </c>
      <c r="AQ39" s="13" t="str">
        <f t="shared" si="30"/>
        <v>N.A.</v>
      </c>
      <c r="AR39" s="14">
        <f t="shared" si="30"/>
        <v>3380.279587726573</v>
      </c>
    </row>
    <row r="40" spans="1:44" ht="15" customHeight="1" thickBot="1" x14ac:dyDescent="0.3">
      <c r="A40" s="3" t="s">
        <v>13</v>
      </c>
      <c r="B40" s="2">
        <v>16567005.999999998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16567005.999999998</v>
      </c>
      <c r="M40" s="13">
        <f t="shared" si="31"/>
        <v>0</v>
      </c>
      <c r="N40" s="14">
        <f t="shared" ref="N40:N42" si="32">L40+M40</f>
        <v>16567005.999999998</v>
      </c>
      <c r="P40" s="3" t="s">
        <v>13</v>
      </c>
      <c r="Q40" s="2">
        <v>4768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4768</v>
      </c>
      <c r="AB40" s="13">
        <f t="shared" si="33"/>
        <v>0</v>
      </c>
      <c r="AC40" s="14">
        <f t="shared" ref="AC40:AC42" si="34">AA40+AB40</f>
        <v>4768</v>
      </c>
      <c r="AE40" s="3" t="s">
        <v>13</v>
      </c>
      <c r="AF40" s="2">
        <f t="shared" ref="AF40:AF43" si="35">IFERROR(B40/Q40, "N.A.")</f>
        <v>3474.6237416107379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3474.6237416107379</v>
      </c>
      <c r="AQ40" s="13" t="str">
        <f t="shared" si="30"/>
        <v>N.A.</v>
      </c>
      <c r="AR40" s="14">
        <f t="shared" si="30"/>
        <v>3474.6237416107379</v>
      </c>
    </row>
    <row r="41" spans="1:44" ht="15" customHeight="1" thickBot="1" x14ac:dyDescent="0.3">
      <c r="A41" s="3" t="s">
        <v>14</v>
      </c>
      <c r="B41" s="2">
        <v>27302385</v>
      </c>
      <c r="C41" s="2">
        <v>144878039.99999994</v>
      </c>
      <c r="D41" s="2">
        <v>4027379.9999999995</v>
      </c>
      <c r="E41" s="2"/>
      <c r="F41" s="2"/>
      <c r="G41" s="2"/>
      <c r="H41" s="2"/>
      <c r="I41" s="2">
        <v>2625150</v>
      </c>
      <c r="J41" s="2">
        <v>0</v>
      </c>
      <c r="K41" s="2"/>
      <c r="L41" s="1">
        <f t="shared" si="31"/>
        <v>31329765</v>
      </c>
      <c r="M41" s="13">
        <f t="shared" si="31"/>
        <v>147503189.99999994</v>
      </c>
      <c r="N41" s="14">
        <f t="shared" si="32"/>
        <v>178832954.99999994</v>
      </c>
      <c r="P41" s="3" t="s">
        <v>14</v>
      </c>
      <c r="Q41" s="2">
        <v>6909</v>
      </c>
      <c r="R41" s="2">
        <v>20895</v>
      </c>
      <c r="S41" s="2">
        <v>917</v>
      </c>
      <c r="T41" s="2">
        <v>0</v>
      </c>
      <c r="U41" s="2">
        <v>0</v>
      </c>
      <c r="V41" s="2">
        <v>0</v>
      </c>
      <c r="W41" s="2">
        <v>0</v>
      </c>
      <c r="X41" s="2">
        <v>1178</v>
      </c>
      <c r="Y41" s="2">
        <v>589</v>
      </c>
      <c r="Z41" s="2">
        <v>0</v>
      </c>
      <c r="AA41" s="1">
        <f t="shared" si="33"/>
        <v>8415</v>
      </c>
      <c r="AB41" s="13">
        <f t="shared" si="33"/>
        <v>22073</v>
      </c>
      <c r="AC41" s="14">
        <f t="shared" si="34"/>
        <v>30488</v>
      </c>
      <c r="AE41" s="3" t="s">
        <v>14</v>
      </c>
      <c r="AF41" s="2">
        <f t="shared" si="35"/>
        <v>3951.7129830655667</v>
      </c>
      <c r="AG41" s="2">
        <f t="shared" si="30"/>
        <v>6933.6223977027967</v>
      </c>
      <c r="AH41" s="2">
        <f t="shared" si="30"/>
        <v>4391.9083969465646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2228.4804753820035</v>
      </c>
      <c r="AN41" s="2">
        <f t="shared" si="30"/>
        <v>0</v>
      </c>
      <c r="AO41" s="2" t="str">
        <f t="shared" si="30"/>
        <v>N.A.</v>
      </c>
      <c r="AP41" s="15">
        <f t="shared" si="30"/>
        <v>3723.0855614973261</v>
      </c>
      <c r="AQ41" s="13">
        <f t="shared" si="30"/>
        <v>6682.516649300047</v>
      </c>
      <c r="AR41" s="14">
        <f t="shared" si="30"/>
        <v>5865.6833836263431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49684250.999999993</v>
      </c>
      <c r="C43" s="2">
        <v>144878039.99999994</v>
      </c>
      <c r="D43" s="2">
        <v>4728280</v>
      </c>
      <c r="E43" s="2"/>
      <c r="F43" s="2">
        <v>2244600</v>
      </c>
      <c r="G43" s="2"/>
      <c r="H43" s="2">
        <v>19772580.000000004</v>
      </c>
      <c r="I43" s="2">
        <v>2625150</v>
      </c>
      <c r="J43" s="2">
        <v>0</v>
      </c>
      <c r="K43" s="2"/>
      <c r="L43" s="1">
        <f t="shared" ref="L43" si="36">B43+D43+F43+H43+J43</f>
        <v>76429711</v>
      </c>
      <c r="M43" s="13">
        <f t="shared" ref="M43" si="37">C43+E43+G43+I43+K43</f>
        <v>147503189.99999994</v>
      </c>
      <c r="N43" s="17">
        <f t="shared" ref="N43" si="38">L43+M43</f>
        <v>223932900.99999994</v>
      </c>
      <c r="P43" s="4" t="s">
        <v>16</v>
      </c>
      <c r="Q43" s="2">
        <v>13143</v>
      </c>
      <c r="R43" s="2">
        <v>20895</v>
      </c>
      <c r="S43" s="2">
        <v>1243</v>
      </c>
      <c r="T43" s="2">
        <v>0</v>
      </c>
      <c r="U43" s="2">
        <v>261</v>
      </c>
      <c r="V43" s="2">
        <v>0</v>
      </c>
      <c r="W43" s="2">
        <v>6088</v>
      </c>
      <c r="X43" s="2">
        <v>1178</v>
      </c>
      <c r="Y43" s="2">
        <v>889</v>
      </c>
      <c r="Z43" s="2">
        <v>0</v>
      </c>
      <c r="AA43" s="1">
        <f t="shared" ref="AA43" si="39">Q43+S43+U43+W43+Y43</f>
        <v>21624</v>
      </c>
      <c r="AB43" s="13">
        <f t="shared" ref="AB43" si="40">R43+T43+V43+X43+Z43</f>
        <v>22073</v>
      </c>
      <c r="AC43" s="17">
        <f t="shared" ref="AC43" si="41">AA43+AB43</f>
        <v>43697</v>
      </c>
      <c r="AE43" s="4" t="s">
        <v>16</v>
      </c>
      <c r="AF43" s="2">
        <f t="shared" si="35"/>
        <v>3780.2823556265689</v>
      </c>
      <c r="AG43" s="2">
        <f t="shared" si="30"/>
        <v>6933.6223977027967</v>
      </c>
      <c r="AH43" s="2">
        <f t="shared" si="30"/>
        <v>3803.9259855189057</v>
      </c>
      <c r="AI43" s="2" t="str">
        <f t="shared" si="30"/>
        <v>N.A.</v>
      </c>
      <c r="AJ43" s="2">
        <f t="shared" si="30"/>
        <v>8600</v>
      </c>
      <c r="AK43" s="2" t="str">
        <f t="shared" si="30"/>
        <v>N.A.</v>
      </c>
      <c r="AL43" s="2">
        <f t="shared" si="30"/>
        <v>3247.795663600526</v>
      </c>
      <c r="AM43" s="2">
        <f t="shared" si="30"/>
        <v>2228.4804753820035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3534.4853403625602</v>
      </c>
      <c r="AQ43" s="13">
        <f t="shared" ref="AQ43" si="43">IFERROR(M43/AB43, "N.A.")</f>
        <v>6682.516649300047</v>
      </c>
      <c r="AR43" s="14">
        <f t="shared" ref="AR43" si="44">IFERROR(N43/AC43, "N.A.")</f>
        <v>5124.6744856626301</v>
      </c>
    </row>
    <row r="44" spans="1:44" ht="15" customHeight="1" thickBot="1" x14ac:dyDescent="0.3">
      <c r="A44" s="5" t="s">
        <v>0</v>
      </c>
      <c r="B44" s="24">
        <f>B43+C43</f>
        <v>194562290.99999994</v>
      </c>
      <c r="C44" s="26"/>
      <c r="D44" s="24">
        <f>D43+E43</f>
        <v>4728280</v>
      </c>
      <c r="E44" s="26"/>
      <c r="F44" s="24">
        <f>F43+G43</f>
        <v>2244600</v>
      </c>
      <c r="G44" s="26"/>
      <c r="H44" s="24">
        <f>H43+I43</f>
        <v>22397730.000000004</v>
      </c>
      <c r="I44" s="26"/>
      <c r="J44" s="24">
        <f>J43+K43</f>
        <v>0</v>
      </c>
      <c r="K44" s="26"/>
      <c r="L44" s="24">
        <f>L43+M43</f>
        <v>223932900.99999994</v>
      </c>
      <c r="M44" s="25"/>
      <c r="N44" s="18">
        <f>B44+D44+F44+H44+J44</f>
        <v>223932900.99999994</v>
      </c>
      <c r="P44" s="5" t="s">
        <v>0</v>
      </c>
      <c r="Q44" s="24">
        <f>Q43+R43</f>
        <v>34038</v>
      </c>
      <c r="R44" s="26"/>
      <c r="S44" s="24">
        <f>S43+T43</f>
        <v>1243</v>
      </c>
      <c r="T44" s="26"/>
      <c r="U44" s="24">
        <f>U43+V43</f>
        <v>261</v>
      </c>
      <c r="V44" s="26"/>
      <c r="W44" s="24">
        <f>W43+X43</f>
        <v>7266</v>
      </c>
      <c r="X44" s="26"/>
      <c r="Y44" s="24">
        <f>Y43+Z43</f>
        <v>889</v>
      </c>
      <c r="Z44" s="26"/>
      <c r="AA44" s="24">
        <f>AA43+AB43</f>
        <v>43697</v>
      </c>
      <c r="AB44" s="25"/>
      <c r="AC44" s="18">
        <f>Q44+S44+U44+W44+Y44</f>
        <v>43697</v>
      </c>
      <c r="AE44" s="5" t="s">
        <v>0</v>
      </c>
      <c r="AF44" s="27">
        <f>IFERROR(B44/Q44,"N.A.")</f>
        <v>5716.0318173805726</v>
      </c>
      <c r="AG44" s="28"/>
      <c r="AH44" s="27">
        <f>IFERROR(D44/S44,"N.A.")</f>
        <v>3803.9259855189057</v>
      </c>
      <c r="AI44" s="28"/>
      <c r="AJ44" s="27">
        <f>IFERROR(F44/U44,"N.A.")</f>
        <v>8600</v>
      </c>
      <c r="AK44" s="28"/>
      <c r="AL44" s="27">
        <f>IFERROR(H44/W44,"N.A.")</f>
        <v>3082.5392237819988</v>
      </c>
      <c r="AM44" s="28"/>
      <c r="AN44" s="27">
        <f>IFERROR(J44/Y44,"N.A.")</f>
        <v>0</v>
      </c>
      <c r="AO44" s="28"/>
      <c r="AP44" s="27">
        <f>IFERROR(L44/AA44,"N.A.")</f>
        <v>5124.6744856626301</v>
      </c>
      <c r="AQ44" s="28"/>
      <c r="AR44" s="16">
        <f>IFERROR(N44/AC44, "N.A.")</f>
        <v>5124.6744856626301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7790955</v>
      </c>
      <c r="C15" s="2"/>
      <c r="D15" s="2">
        <v>2246664</v>
      </c>
      <c r="E15" s="2"/>
      <c r="F15" s="2">
        <v>1642600</v>
      </c>
      <c r="G15" s="2"/>
      <c r="H15" s="2">
        <v>8738450.0000000019</v>
      </c>
      <c r="I15" s="2"/>
      <c r="J15" s="2"/>
      <c r="K15" s="2"/>
      <c r="L15" s="1">
        <f>B15+D15+F15+H15+J15</f>
        <v>20418669</v>
      </c>
      <c r="M15" s="13">
        <f>C15+E15+G15+I15+K15</f>
        <v>0</v>
      </c>
      <c r="N15" s="14">
        <f>L15+M15</f>
        <v>20418669</v>
      </c>
      <c r="P15" s="3" t="s">
        <v>12</v>
      </c>
      <c r="Q15" s="2">
        <v>1315</v>
      </c>
      <c r="R15" s="2">
        <v>0</v>
      </c>
      <c r="S15" s="2">
        <v>303</v>
      </c>
      <c r="T15" s="2">
        <v>0</v>
      </c>
      <c r="U15" s="2">
        <v>191</v>
      </c>
      <c r="V15" s="2">
        <v>0</v>
      </c>
      <c r="W15" s="2">
        <v>2398</v>
      </c>
      <c r="X15" s="2">
        <v>0</v>
      </c>
      <c r="Y15" s="2">
        <v>0</v>
      </c>
      <c r="Z15" s="2">
        <v>0</v>
      </c>
      <c r="AA15" s="1">
        <f>Q15+S15+U15+W15+Y15</f>
        <v>4207</v>
      </c>
      <c r="AB15" s="13">
        <f>R15+T15+V15+X15+Z15</f>
        <v>0</v>
      </c>
      <c r="AC15" s="14">
        <f>AA15+AB15</f>
        <v>4207</v>
      </c>
      <c r="AE15" s="3" t="s">
        <v>12</v>
      </c>
      <c r="AF15" s="2">
        <f>IFERROR(B15/Q15, "N.A.")</f>
        <v>5924.680608365019</v>
      </c>
      <c r="AG15" s="2" t="str">
        <f t="shared" ref="AG15:AR19" si="0">IFERROR(C15/R15, "N.A.")</f>
        <v>N.A.</v>
      </c>
      <c r="AH15" s="2">
        <f t="shared" si="0"/>
        <v>7414.7326732673264</v>
      </c>
      <c r="AI15" s="2" t="str">
        <f t="shared" si="0"/>
        <v>N.A.</v>
      </c>
      <c r="AJ15" s="2">
        <f t="shared" si="0"/>
        <v>8600</v>
      </c>
      <c r="AK15" s="2" t="str">
        <f t="shared" si="0"/>
        <v>N.A.</v>
      </c>
      <c r="AL15" s="2">
        <f t="shared" si="0"/>
        <v>3644.0575479566314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4853.4986926550982</v>
      </c>
      <c r="AQ15" s="13" t="str">
        <f t="shared" si="0"/>
        <v>N.A.</v>
      </c>
      <c r="AR15" s="14">
        <f t="shared" si="0"/>
        <v>4853.4986926550982</v>
      </c>
    </row>
    <row r="16" spans="1:44" ht="15" customHeight="1" thickBot="1" x14ac:dyDescent="0.3">
      <c r="A16" s="3" t="s">
        <v>13</v>
      </c>
      <c r="B16" s="2">
        <v>5772320.0000000009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5772320.0000000009</v>
      </c>
      <c r="M16" s="13">
        <f t="shared" si="1"/>
        <v>0</v>
      </c>
      <c r="N16" s="14">
        <f t="shared" ref="N16:N18" si="2">L16+M16</f>
        <v>5772320.0000000009</v>
      </c>
      <c r="P16" s="3" t="s">
        <v>13</v>
      </c>
      <c r="Q16" s="2">
        <v>1564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1564</v>
      </c>
      <c r="AB16" s="13">
        <f t="shared" si="3"/>
        <v>0</v>
      </c>
      <c r="AC16" s="14">
        <f t="shared" ref="AC16:AC18" si="4">AA16+AB16</f>
        <v>1564</v>
      </c>
      <c r="AE16" s="3" t="s">
        <v>13</v>
      </c>
      <c r="AF16" s="2">
        <f t="shared" ref="AF16:AF19" si="5">IFERROR(B16/Q16, "N.A.")</f>
        <v>3690.7416879795401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3690.7416879795401</v>
      </c>
      <c r="AQ16" s="13" t="str">
        <f t="shared" si="0"/>
        <v>N.A.</v>
      </c>
      <c r="AR16" s="14">
        <f t="shared" si="0"/>
        <v>3690.7416879795401</v>
      </c>
    </row>
    <row r="17" spans="1:44" ht="15" customHeight="1" thickBot="1" x14ac:dyDescent="0.3">
      <c r="A17" s="3" t="s">
        <v>14</v>
      </c>
      <c r="B17" s="2">
        <v>18042620</v>
      </c>
      <c r="C17" s="2">
        <v>38097459.999999993</v>
      </c>
      <c r="D17" s="2">
        <v>722400</v>
      </c>
      <c r="E17" s="2">
        <v>0</v>
      </c>
      <c r="F17" s="2"/>
      <c r="G17" s="2">
        <v>20745300.000000004</v>
      </c>
      <c r="H17" s="2"/>
      <c r="I17" s="2">
        <v>1083600</v>
      </c>
      <c r="J17" s="2">
        <v>0</v>
      </c>
      <c r="K17" s="2"/>
      <c r="L17" s="1">
        <f t="shared" si="1"/>
        <v>18765020</v>
      </c>
      <c r="M17" s="13">
        <f t="shared" si="1"/>
        <v>59926360</v>
      </c>
      <c r="N17" s="14">
        <f t="shared" si="2"/>
        <v>78691380</v>
      </c>
      <c r="P17" s="3" t="s">
        <v>14</v>
      </c>
      <c r="Q17" s="2">
        <v>3331</v>
      </c>
      <c r="R17" s="2">
        <v>5979</v>
      </c>
      <c r="S17" s="2">
        <v>224</v>
      </c>
      <c r="T17" s="2">
        <v>105</v>
      </c>
      <c r="U17" s="2">
        <v>0</v>
      </c>
      <c r="V17" s="2">
        <v>1452</v>
      </c>
      <c r="W17" s="2">
        <v>0</v>
      </c>
      <c r="X17" s="2">
        <v>217</v>
      </c>
      <c r="Y17" s="2">
        <v>105</v>
      </c>
      <c r="Z17" s="2">
        <v>0</v>
      </c>
      <c r="AA17" s="1">
        <f t="shared" si="3"/>
        <v>3660</v>
      </c>
      <c r="AB17" s="13">
        <f t="shared" si="3"/>
        <v>7753</v>
      </c>
      <c r="AC17" s="14">
        <f t="shared" si="4"/>
        <v>11413</v>
      </c>
      <c r="AE17" s="3" t="s">
        <v>14</v>
      </c>
      <c r="AF17" s="2">
        <f t="shared" si="5"/>
        <v>5416.5776043230262</v>
      </c>
      <c r="AG17" s="2">
        <f t="shared" si="0"/>
        <v>6371.8782405084448</v>
      </c>
      <c r="AH17" s="2">
        <f t="shared" si="0"/>
        <v>3225</v>
      </c>
      <c r="AI17" s="2">
        <f t="shared" si="0"/>
        <v>0</v>
      </c>
      <c r="AJ17" s="2" t="str">
        <f t="shared" si="0"/>
        <v>N.A.</v>
      </c>
      <c r="AK17" s="2">
        <f t="shared" si="0"/>
        <v>14287.396694214878</v>
      </c>
      <c r="AL17" s="2" t="str">
        <f t="shared" si="0"/>
        <v>N.A.</v>
      </c>
      <c r="AM17" s="2">
        <f t="shared" si="0"/>
        <v>4993.5483870967746</v>
      </c>
      <c r="AN17" s="2">
        <f t="shared" si="0"/>
        <v>0</v>
      </c>
      <c r="AO17" s="2" t="str">
        <f t="shared" si="0"/>
        <v>N.A.</v>
      </c>
      <c r="AP17" s="15">
        <f t="shared" si="0"/>
        <v>5127.0546448087434</v>
      </c>
      <c r="AQ17" s="13">
        <f t="shared" si="0"/>
        <v>7729.4415065136072</v>
      </c>
      <c r="AR17" s="14">
        <f t="shared" si="0"/>
        <v>6894.890037676334</v>
      </c>
    </row>
    <row r="18" spans="1:44" ht="15" customHeight="1" thickBot="1" x14ac:dyDescent="0.3">
      <c r="A18" s="3" t="s">
        <v>15</v>
      </c>
      <c r="B18" s="2">
        <v>823880.00000000012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823880.00000000012</v>
      </c>
      <c r="M18" s="13">
        <f t="shared" si="1"/>
        <v>0</v>
      </c>
      <c r="N18" s="14">
        <f t="shared" si="2"/>
        <v>823880.00000000012</v>
      </c>
      <c r="P18" s="3" t="s">
        <v>15</v>
      </c>
      <c r="Q18" s="2">
        <v>394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282</v>
      </c>
      <c r="X18" s="2">
        <v>0</v>
      </c>
      <c r="Y18" s="2">
        <v>0</v>
      </c>
      <c r="Z18" s="2">
        <v>0</v>
      </c>
      <c r="AA18" s="1">
        <f t="shared" si="3"/>
        <v>676</v>
      </c>
      <c r="AB18" s="13">
        <f t="shared" si="3"/>
        <v>0</v>
      </c>
      <c r="AC18" s="17">
        <f t="shared" si="4"/>
        <v>676</v>
      </c>
      <c r="AE18" s="3" t="s">
        <v>15</v>
      </c>
      <c r="AF18" s="2">
        <f t="shared" si="5"/>
        <v>2091.0659898477161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1218.7573964497044</v>
      </c>
      <c r="AQ18" s="13" t="str">
        <f t="shared" si="0"/>
        <v>N.A.</v>
      </c>
      <c r="AR18" s="14">
        <f t="shared" si="0"/>
        <v>1218.7573964497044</v>
      </c>
    </row>
    <row r="19" spans="1:44" ht="15" customHeight="1" thickBot="1" x14ac:dyDescent="0.3">
      <c r="A19" s="4" t="s">
        <v>16</v>
      </c>
      <c r="B19" s="2">
        <v>32429775</v>
      </c>
      <c r="C19" s="2">
        <v>38097459.999999993</v>
      </c>
      <c r="D19" s="2">
        <v>2969063.9999999995</v>
      </c>
      <c r="E19" s="2">
        <v>0</v>
      </c>
      <c r="F19" s="2">
        <v>1642600</v>
      </c>
      <c r="G19" s="2">
        <v>20745300.000000004</v>
      </c>
      <c r="H19" s="2">
        <v>8738450</v>
      </c>
      <c r="I19" s="2">
        <v>1083600</v>
      </c>
      <c r="J19" s="2">
        <v>0</v>
      </c>
      <c r="K19" s="2"/>
      <c r="L19" s="1">
        <f t="shared" ref="L19" si="6">B19+D19+F19+H19+J19</f>
        <v>45779889</v>
      </c>
      <c r="M19" s="13">
        <f t="shared" ref="M19" si="7">C19+E19+G19+I19+K19</f>
        <v>59926360</v>
      </c>
      <c r="N19" s="17">
        <f t="shared" ref="N19" si="8">L19+M19</f>
        <v>105706249</v>
      </c>
      <c r="P19" s="4" t="s">
        <v>16</v>
      </c>
      <c r="Q19" s="2">
        <v>6604</v>
      </c>
      <c r="R19" s="2">
        <v>5979</v>
      </c>
      <c r="S19" s="2">
        <v>527</v>
      </c>
      <c r="T19" s="2">
        <v>105</v>
      </c>
      <c r="U19" s="2">
        <v>191</v>
      </c>
      <c r="V19" s="2">
        <v>1452</v>
      </c>
      <c r="W19" s="2">
        <v>2680</v>
      </c>
      <c r="X19" s="2">
        <v>217</v>
      </c>
      <c r="Y19" s="2">
        <v>105</v>
      </c>
      <c r="Z19" s="2">
        <v>0</v>
      </c>
      <c r="AA19" s="1">
        <f t="shared" ref="AA19" si="9">Q19+S19+U19+W19+Y19</f>
        <v>10107</v>
      </c>
      <c r="AB19" s="13">
        <f t="shared" ref="AB19" si="10">R19+T19+V19+X19+Z19</f>
        <v>7753</v>
      </c>
      <c r="AC19" s="14">
        <f t="shared" ref="AC19" si="11">AA19+AB19</f>
        <v>17860</v>
      </c>
      <c r="AE19" s="4" t="s">
        <v>16</v>
      </c>
      <c r="AF19" s="2">
        <f t="shared" si="5"/>
        <v>4910.6261356753485</v>
      </c>
      <c r="AG19" s="2">
        <f t="shared" si="0"/>
        <v>6371.8782405084448</v>
      </c>
      <c r="AH19" s="2">
        <f t="shared" si="0"/>
        <v>5633.8975332068303</v>
      </c>
      <c r="AI19" s="2">
        <f t="shared" si="0"/>
        <v>0</v>
      </c>
      <c r="AJ19" s="2">
        <f t="shared" si="0"/>
        <v>8600</v>
      </c>
      <c r="AK19" s="2">
        <f t="shared" si="0"/>
        <v>14287.396694214878</v>
      </c>
      <c r="AL19" s="2">
        <f t="shared" si="0"/>
        <v>3260.6156716417909</v>
      </c>
      <c r="AM19" s="2">
        <f t="shared" si="0"/>
        <v>4993.5483870967746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4529.5230038587115</v>
      </c>
      <c r="AQ19" s="13">
        <f t="shared" ref="AQ19" si="13">IFERROR(M19/AB19, "N.A.")</f>
        <v>7729.4415065136072</v>
      </c>
      <c r="AR19" s="14">
        <f t="shared" ref="AR19" si="14">IFERROR(N19/AC19, "N.A.")</f>
        <v>5918.6029675251957</v>
      </c>
    </row>
    <row r="20" spans="1:44" ht="15" customHeight="1" thickBot="1" x14ac:dyDescent="0.3">
      <c r="A20" s="5" t="s">
        <v>0</v>
      </c>
      <c r="B20" s="24">
        <f>B19+C19</f>
        <v>70527235</v>
      </c>
      <c r="C20" s="26"/>
      <c r="D20" s="24">
        <f>D19+E19</f>
        <v>2969063.9999999995</v>
      </c>
      <c r="E20" s="26"/>
      <c r="F20" s="24">
        <f>F19+G19</f>
        <v>22387900.000000004</v>
      </c>
      <c r="G20" s="26"/>
      <c r="H20" s="24">
        <f>H19+I19</f>
        <v>9822050</v>
      </c>
      <c r="I20" s="26"/>
      <c r="J20" s="24">
        <f>J19+K19</f>
        <v>0</v>
      </c>
      <c r="K20" s="26"/>
      <c r="L20" s="24">
        <f>L19+M19</f>
        <v>105706249</v>
      </c>
      <c r="M20" s="25"/>
      <c r="N20" s="18">
        <f>B20+D20+F20+H20+J20</f>
        <v>105706249</v>
      </c>
      <c r="P20" s="5" t="s">
        <v>0</v>
      </c>
      <c r="Q20" s="24">
        <f>Q19+R19</f>
        <v>12583</v>
      </c>
      <c r="R20" s="26"/>
      <c r="S20" s="24">
        <f>S19+T19</f>
        <v>632</v>
      </c>
      <c r="T20" s="26"/>
      <c r="U20" s="24">
        <f>U19+V19</f>
        <v>1643</v>
      </c>
      <c r="V20" s="26"/>
      <c r="W20" s="24">
        <f>W19+X19</f>
        <v>2897</v>
      </c>
      <c r="X20" s="26"/>
      <c r="Y20" s="24">
        <f>Y19+Z19</f>
        <v>105</v>
      </c>
      <c r="Z20" s="26"/>
      <c r="AA20" s="24">
        <f>AA19+AB19</f>
        <v>17860</v>
      </c>
      <c r="AB20" s="26"/>
      <c r="AC20" s="19">
        <f>Q20+S20+U20+W20+Y20</f>
        <v>17860</v>
      </c>
      <c r="AE20" s="5" t="s">
        <v>0</v>
      </c>
      <c r="AF20" s="27">
        <f>IFERROR(B20/Q20,"N.A.")</f>
        <v>5604.9618532941267</v>
      </c>
      <c r="AG20" s="28"/>
      <c r="AH20" s="27">
        <f>IFERROR(D20/S20,"N.A.")</f>
        <v>4697.8860759493664</v>
      </c>
      <c r="AI20" s="28"/>
      <c r="AJ20" s="27">
        <f>IFERROR(F20/U20,"N.A.")</f>
        <v>13626.232501521608</v>
      </c>
      <c r="AK20" s="28"/>
      <c r="AL20" s="27">
        <f>IFERROR(H20/W20,"N.A.")</f>
        <v>3390.4211253020367</v>
      </c>
      <c r="AM20" s="28"/>
      <c r="AN20" s="27">
        <f>IFERROR(J20/Y20,"N.A.")</f>
        <v>0</v>
      </c>
      <c r="AO20" s="28"/>
      <c r="AP20" s="27">
        <f>IFERROR(L20/AA20,"N.A.")</f>
        <v>5918.6029675251957</v>
      </c>
      <c r="AQ20" s="28"/>
      <c r="AR20" s="16">
        <f>IFERROR(N20/AC20, "N.A.")</f>
        <v>5918.6029675251957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7068555</v>
      </c>
      <c r="C27" s="2"/>
      <c r="D27" s="2">
        <v>2246664</v>
      </c>
      <c r="E27" s="2"/>
      <c r="F27" s="2">
        <v>1642600</v>
      </c>
      <c r="G27" s="2"/>
      <c r="H27" s="2">
        <v>5691000</v>
      </c>
      <c r="I27" s="2"/>
      <c r="J27" s="2"/>
      <c r="K27" s="2"/>
      <c r="L27" s="1">
        <f>B27+D27+F27+H27+J27</f>
        <v>16648819</v>
      </c>
      <c r="M27" s="13">
        <f>C27+E27+G27+I27+K27</f>
        <v>0</v>
      </c>
      <c r="N27" s="14">
        <f>L27+M27</f>
        <v>16648819</v>
      </c>
      <c r="P27" s="3" t="s">
        <v>12</v>
      </c>
      <c r="Q27" s="2">
        <v>1203</v>
      </c>
      <c r="R27" s="2">
        <v>0</v>
      </c>
      <c r="S27" s="2">
        <v>303</v>
      </c>
      <c r="T27" s="2">
        <v>0</v>
      </c>
      <c r="U27" s="2">
        <v>191</v>
      </c>
      <c r="V27" s="2">
        <v>0</v>
      </c>
      <c r="W27" s="2">
        <v>776</v>
      </c>
      <c r="X27" s="2">
        <v>0</v>
      </c>
      <c r="Y27" s="2">
        <v>0</v>
      </c>
      <c r="Z27" s="2">
        <v>0</v>
      </c>
      <c r="AA27" s="1">
        <f>Q27+S27+U27+W27+Y27</f>
        <v>2473</v>
      </c>
      <c r="AB27" s="13">
        <f>R27+T27+V27+X27+Z27</f>
        <v>0</v>
      </c>
      <c r="AC27" s="14">
        <f>AA27+AB27</f>
        <v>2473</v>
      </c>
      <c r="AE27" s="3" t="s">
        <v>12</v>
      </c>
      <c r="AF27" s="2">
        <f>IFERROR(B27/Q27, "N.A.")</f>
        <v>5875.773067331671</v>
      </c>
      <c r="AG27" s="2" t="str">
        <f t="shared" ref="AG27:AR31" si="15">IFERROR(C27/R27, "N.A.")</f>
        <v>N.A.</v>
      </c>
      <c r="AH27" s="2">
        <f t="shared" si="15"/>
        <v>7414.7326732673264</v>
      </c>
      <c r="AI27" s="2" t="str">
        <f t="shared" si="15"/>
        <v>N.A.</v>
      </c>
      <c r="AJ27" s="2">
        <f t="shared" si="15"/>
        <v>8600</v>
      </c>
      <c r="AK27" s="2" t="str">
        <f t="shared" si="15"/>
        <v>N.A.</v>
      </c>
      <c r="AL27" s="2">
        <f t="shared" si="15"/>
        <v>7333.7628865979377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6732.2357460574203</v>
      </c>
      <c r="AQ27" s="13" t="str">
        <f t="shared" si="15"/>
        <v>N.A.</v>
      </c>
      <c r="AR27" s="14">
        <f t="shared" si="15"/>
        <v>6732.2357460574203</v>
      </c>
    </row>
    <row r="28" spans="1:44" ht="15" customHeight="1" thickBot="1" x14ac:dyDescent="0.3">
      <c r="A28" s="3" t="s">
        <v>13</v>
      </c>
      <c r="B28" s="2">
        <v>4119400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4119400</v>
      </c>
      <c r="M28" s="13">
        <f t="shared" si="16"/>
        <v>0</v>
      </c>
      <c r="N28" s="14">
        <f t="shared" ref="N28:N30" si="17">L28+M28</f>
        <v>4119400</v>
      </c>
      <c r="P28" s="3" t="s">
        <v>13</v>
      </c>
      <c r="Q28" s="2">
        <v>676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676</v>
      </c>
      <c r="AB28" s="13">
        <f t="shared" si="18"/>
        <v>0</v>
      </c>
      <c r="AC28" s="14">
        <f t="shared" ref="AC28:AC30" si="19">AA28+AB28</f>
        <v>676</v>
      </c>
      <c r="AE28" s="3" t="s">
        <v>13</v>
      </c>
      <c r="AF28" s="2">
        <f t="shared" ref="AF28:AF31" si="20">IFERROR(B28/Q28, "N.A.")</f>
        <v>6093.7869822485209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6093.7869822485209</v>
      </c>
      <c r="AQ28" s="13" t="str">
        <f t="shared" si="15"/>
        <v>N.A.</v>
      </c>
      <c r="AR28" s="14">
        <f t="shared" si="15"/>
        <v>6093.7869822485209</v>
      </c>
    </row>
    <row r="29" spans="1:44" ht="15" customHeight="1" thickBot="1" x14ac:dyDescent="0.3">
      <c r="A29" s="3" t="s">
        <v>14</v>
      </c>
      <c r="B29" s="2">
        <v>16145320.000000004</v>
      </c>
      <c r="C29" s="2">
        <v>25160260.000000004</v>
      </c>
      <c r="D29" s="2">
        <v>722400</v>
      </c>
      <c r="E29" s="2"/>
      <c r="F29" s="2"/>
      <c r="G29" s="2">
        <v>6956400</v>
      </c>
      <c r="H29" s="2"/>
      <c r="I29" s="2">
        <v>1083600</v>
      </c>
      <c r="J29" s="2"/>
      <c r="K29" s="2"/>
      <c r="L29" s="1">
        <f t="shared" si="16"/>
        <v>16867720.000000004</v>
      </c>
      <c r="M29" s="13">
        <f t="shared" si="16"/>
        <v>33200260.000000004</v>
      </c>
      <c r="N29" s="14">
        <f t="shared" si="17"/>
        <v>50067980.000000007</v>
      </c>
      <c r="P29" s="3" t="s">
        <v>14</v>
      </c>
      <c r="Q29" s="2">
        <v>2746</v>
      </c>
      <c r="R29" s="2">
        <v>3676</v>
      </c>
      <c r="S29" s="2">
        <v>224</v>
      </c>
      <c r="T29" s="2">
        <v>0</v>
      </c>
      <c r="U29" s="2">
        <v>0</v>
      </c>
      <c r="V29" s="2">
        <v>788</v>
      </c>
      <c r="W29" s="2">
        <v>0</v>
      </c>
      <c r="X29" s="2">
        <v>217</v>
      </c>
      <c r="Y29" s="2">
        <v>0</v>
      </c>
      <c r="Z29" s="2">
        <v>0</v>
      </c>
      <c r="AA29" s="1">
        <f t="shared" si="18"/>
        <v>2970</v>
      </c>
      <c r="AB29" s="13">
        <f t="shared" si="18"/>
        <v>4681</v>
      </c>
      <c r="AC29" s="14">
        <f t="shared" si="19"/>
        <v>7651</v>
      </c>
      <c r="AE29" s="3" t="s">
        <v>14</v>
      </c>
      <c r="AF29" s="2">
        <f t="shared" si="20"/>
        <v>5879.5775673707221</v>
      </c>
      <c r="AG29" s="2">
        <f t="shared" si="15"/>
        <v>6844.466811751905</v>
      </c>
      <c r="AH29" s="2">
        <f t="shared" si="15"/>
        <v>3225</v>
      </c>
      <c r="AI29" s="2" t="str">
        <f t="shared" si="15"/>
        <v>N.A.</v>
      </c>
      <c r="AJ29" s="2" t="str">
        <f t="shared" si="15"/>
        <v>N.A.</v>
      </c>
      <c r="AK29" s="2">
        <f t="shared" si="15"/>
        <v>8827.918781725888</v>
      </c>
      <c r="AL29" s="2" t="str">
        <f t="shared" si="15"/>
        <v>N.A.</v>
      </c>
      <c r="AM29" s="2">
        <f t="shared" si="15"/>
        <v>4993.5483870967746</v>
      </c>
      <c r="AN29" s="2" t="str">
        <f t="shared" si="15"/>
        <v>N.A.</v>
      </c>
      <c r="AO29" s="2" t="str">
        <f t="shared" si="15"/>
        <v>N.A.</v>
      </c>
      <c r="AP29" s="15">
        <f t="shared" si="15"/>
        <v>5679.3670033670051</v>
      </c>
      <c r="AQ29" s="13">
        <f t="shared" si="15"/>
        <v>7092.5571459089942</v>
      </c>
      <c r="AR29" s="14">
        <f t="shared" si="15"/>
        <v>6543.9785648934785</v>
      </c>
    </row>
    <row r="30" spans="1:44" ht="15" customHeight="1" thickBot="1" x14ac:dyDescent="0.3">
      <c r="A30" s="3" t="s">
        <v>15</v>
      </c>
      <c r="B30" s="2">
        <v>96320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96320</v>
      </c>
      <c r="M30" s="13">
        <f t="shared" si="16"/>
        <v>0</v>
      </c>
      <c r="N30" s="14">
        <f t="shared" si="17"/>
        <v>96320</v>
      </c>
      <c r="P30" s="3" t="s">
        <v>15</v>
      </c>
      <c r="Q30" s="2">
        <v>112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282</v>
      </c>
      <c r="X30" s="2">
        <v>0</v>
      </c>
      <c r="Y30" s="2">
        <v>0</v>
      </c>
      <c r="Z30" s="2">
        <v>0</v>
      </c>
      <c r="AA30" s="1">
        <f t="shared" si="18"/>
        <v>394</v>
      </c>
      <c r="AB30" s="13">
        <f t="shared" si="18"/>
        <v>0</v>
      </c>
      <c r="AC30" s="17">
        <f t="shared" si="19"/>
        <v>394</v>
      </c>
      <c r="AE30" s="3" t="s">
        <v>15</v>
      </c>
      <c r="AF30" s="2">
        <f t="shared" si="20"/>
        <v>860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244.46700507614213</v>
      </c>
      <c r="AQ30" s="13" t="str">
        <f t="shared" si="15"/>
        <v>N.A.</v>
      </c>
      <c r="AR30" s="14">
        <f t="shared" si="15"/>
        <v>244.46700507614213</v>
      </c>
    </row>
    <row r="31" spans="1:44" ht="15" customHeight="1" thickBot="1" x14ac:dyDescent="0.3">
      <c r="A31" s="4" t="s">
        <v>16</v>
      </c>
      <c r="B31" s="2">
        <v>27429594.999999996</v>
      </c>
      <c r="C31" s="2">
        <v>25160260.000000004</v>
      </c>
      <c r="D31" s="2">
        <v>2969063.9999999995</v>
      </c>
      <c r="E31" s="2"/>
      <c r="F31" s="2">
        <v>1642600</v>
      </c>
      <c r="G31" s="2">
        <v>6956400</v>
      </c>
      <c r="H31" s="2">
        <v>5691000</v>
      </c>
      <c r="I31" s="2">
        <v>1083600</v>
      </c>
      <c r="J31" s="2"/>
      <c r="K31" s="2"/>
      <c r="L31" s="1">
        <f t="shared" ref="L31" si="21">B31+D31+F31+H31+J31</f>
        <v>37732259</v>
      </c>
      <c r="M31" s="13">
        <f t="shared" ref="M31" si="22">C31+E31+G31+I31+K31</f>
        <v>33200260.000000004</v>
      </c>
      <c r="N31" s="17">
        <f t="shared" ref="N31" si="23">L31+M31</f>
        <v>70932519</v>
      </c>
      <c r="P31" s="4" t="s">
        <v>16</v>
      </c>
      <c r="Q31" s="2">
        <v>4737</v>
      </c>
      <c r="R31" s="2">
        <v>3676</v>
      </c>
      <c r="S31" s="2">
        <v>527</v>
      </c>
      <c r="T31" s="2">
        <v>0</v>
      </c>
      <c r="U31" s="2">
        <v>191</v>
      </c>
      <c r="V31" s="2">
        <v>788</v>
      </c>
      <c r="W31" s="2">
        <v>1058</v>
      </c>
      <c r="X31" s="2">
        <v>217</v>
      </c>
      <c r="Y31" s="2">
        <v>0</v>
      </c>
      <c r="Z31" s="2">
        <v>0</v>
      </c>
      <c r="AA31" s="1">
        <f t="shared" ref="AA31" si="24">Q31+S31+U31+W31+Y31</f>
        <v>6513</v>
      </c>
      <c r="AB31" s="13">
        <f t="shared" ref="AB31" si="25">R31+T31+V31+X31+Z31</f>
        <v>4681</v>
      </c>
      <c r="AC31" s="14">
        <f t="shared" ref="AC31" si="26">AA31+AB31</f>
        <v>11194</v>
      </c>
      <c r="AE31" s="4" t="s">
        <v>16</v>
      </c>
      <c r="AF31" s="2">
        <f t="shared" si="20"/>
        <v>5790.4992611357393</v>
      </c>
      <c r="AG31" s="2">
        <f t="shared" si="15"/>
        <v>6844.466811751905</v>
      </c>
      <c r="AH31" s="2">
        <f t="shared" si="15"/>
        <v>5633.8975332068303</v>
      </c>
      <c r="AI31" s="2" t="str">
        <f t="shared" si="15"/>
        <v>N.A.</v>
      </c>
      <c r="AJ31" s="2">
        <f t="shared" si="15"/>
        <v>8600</v>
      </c>
      <c r="AK31" s="2">
        <f t="shared" si="15"/>
        <v>8827.918781725888</v>
      </c>
      <c r="AL31" s="2">
        <f t="shared" si="15"/>
        <v>5379.0170132325138</v>
      </c>
      <c r="AM31" s="2">
        <f t="shared" si="15"/>
        <v>4993.5483870967746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5793.3761707354524</v>
      </c>
      <c r="AQ31" s="13">
        <f t="shared" ref="AQ31" si="28">IFERROR(M31/AB31, "N.A.")</f>
        <v>7092.5571459089942</v>
      </c>
      <c r="AR31" s="14">
        <f t="shared" ref="AR31" si="29">IFERROR(N31/AC31, "N.A.")</f>
        <v>6336.6552617473644</v>
      </c>
    </row>
    <row r="32" spans="1:44" ht="15" customHeight="1" thickBot="1" x14ac:dyDescent="0.3">
      <c r="A32" s="5" t="s">
        <v>0</v>
      </c>
      <c r="B32" s="24">
        <f>B31+C31</f>
        <v>52589855</v>
      </c>
      <c r="C32" s="26"/>
      <c r="D32" s="24">
        <f>D31+E31</f>
        <v>2969063.9999999995</v>
      </c>
      <c r="E32" s="26"/>
      <c r="F32" s="24">
        <f>F31+G31</f>
        <v>8599000</v>
      </c>
      <c r="G32" s="26"/>
      <c r="H32" s="24">
        <f>H31+I31</f>
        <v>6774600</v>
      </c>
      <c r="I32" s="26"/>
      <c r="J32" s="24">
        <f>J31+K31</f>
        <v>0</v>
      </c>
      <c r="K32" s="26"/>
      <c r="L32" s="24">
        <f>L31+M31</f>
        <v>70932519</v>
      </c>
      <c r="M32" s="25"/>
      <c r="N32" s="18">
        <f>B32+D32+F32+H32+J32</f>
        <v>70932519</v>
      </c>
      <c r="P32" s="5" t="s">
        <v>0</v>
      </c>
      <c r="Q32" s="24">
        <f>Q31+R31</f>
        <v>8413</v>
      </c>
      <c r="R32" s="26"/>
      <c r="S32" s="24">
        <f>S31+T31</f>
        <v>527</v>
      </c>
      <c r="T32" s="26"/>
      <c r="U32" s="24">
        <f>U31+V31</f>
        <v>979</v>
      </c>
      <c r="V32" s="26"/>
      <c r="W32" s="24">
        <f>W31+X31</f>
        <v>1275</v>
      </c>
      <c r="X32" s="26"/>
      <c r="Y32" s="24">
        <f>Y31+Z31</f>
        <v>0</v>
      </c>
      <c r="Z32" s="26"/>
      <c r="AA32" s="24">
        <f>AA31+AB31</f>
        <v>11194</v>
      </c>
      <c r="AB32" s="26"/>
      <c r="AC32" s="19">
        <f>Q32+S32+U32+W32+Y32</f>
        <v>11194</v>
      </c>
      <c r="AE32" s="5" t="s">
        <v>0</v>
      </c>
      <c r="AF32" s="27">
        <f>IFERROR(B32/Q32,"N.A.")</f>
        <v>6251.0228218233688</v>
      </c>
      <c r="AG32" s="28"/>
      <c r="AH32" s="27">
        <f>IFERROR(D32/S32,"N.A.")</f>
        <v>5633.8975332068303</v>
      </c>
      <c r="AI32" s="28"/>
      <c r="AJ32" s="27">
        <f>IFERROR(F32/U32,"N.A.")</f>
        <v>8783.4525025536259</v>
      </c>
      <c r="AK32" s="28"/>
      <c r="AL32" s="27">
        <f>IFERROR(H32/W32,"N.A.")</f>
        <v>5313.411764705882</v>
      </c>
      <c r="AM32" s="28"/>
      <c r="AN32" s="27" t="str">
        <f>IFERROR(J32/Y32,"N.A.")</f>
        <v>N.A.</v>
      </c>
      <c r="AO32" s="28"/>
      <c r="AP32" s="27">
        <f>IFERROR(L32/AA32,"N.A.")</f>
        <v>6336.6552617473644</v>
      </c>
      <c r="AQ32" s="28"/>
      <c r="AR32" s="16">
        <f>IFERROR(N32/AC32, "N.A.")</f>
        <v>6336.6552617473644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722400</v>
      </c>
      <c r="C39" s="2"/>
      <c r="D39" s="2"/>
      <c r="E39" s="2"/>
      <c r="F39" s="2"/>
      <c r="G39" s="2"/>
      <c r="H39" s="2">
        <v>3047450</v>
      </c>
      <c r="I39" s="2"/>
      <c r="J39" s="2"/>
      <c r="K39" s="2"/>
      <c r="L39" s="1">
        <f>B39+D39+F39+H39+J39</f>
        <v>3769850</v>
      </c>
      <c r="M39" s="13">
        <f>C39+E39+G39+I39+K39</f>
        <v>0</v>
      </c>
      <c r="N39" s="14">
        <f>L39+M39</f>
        <v>3769850</v>
      </c>
      <c r="P39" s="3" t="s">
        <v>12</v>
      </c>
      <c r="Q39" s="2">
        <v>112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1622</v>
      </c>
      <c r="X39" s="2">
        <v>0</v>
      </c>
      <c r="Y39" s="2">
        <v>0</v>
      </c>
      <c r="Z39" s="2">
        <v>0</v>
      </c>
      <c r="AA39" s="1">
        <f>Q39+S39+U39+W39+Y39</f>
        <v>1734</v>
      </c>
      <c r="AB39" s="13">
        <f>R39+T39+V39+X39+Z39</f>
        <v>0</v>
      </c>
      <c r="AC39" s="14">
        <f>AA39+AB39</f>
        <v>1734</v>
      </c>
      <c r="AE39" s="3" t="s">
        <v>12</v>
      </c>
      <c r="AF39" s="2">
        <f>IFERROR(B39/Q39, "N.A.")</f>
        <v>6450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1878.8224414303329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2174.0772779700114</v>
      </c>
      <c r="AQ39" s="13" t="str">
        <f t="shared" si="30"/>
        <v>N.A.</v>
      </c>
      <c r="AR39" s="14">
        <f t="shared" si="30"/>
        <v>2174.0772779700114</v>
      </c>
    </row>
    <row r="40" spans="1:44" ht="15" customHeight="1" thickBot="1" x14ac:dyDescent="0.3">
      <c r="A40" s="3" t="s">
        <v>13</v>
      </c>
      <c r="B40" s="2">
        <v>1652920.0000000002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1652920.0000000002</v>
      </c>
      <c r="M40" s="13">
        <f t="shared" si="31"/>
        <v>0</v>
      </c>
      <c r="N40" s="14">
        <f t="shared" ref="N40:N42" si="32">L40+M40</f>
        <v>1652920.0000000002</v>
      </c>
      <c r="P40" s="3" t="s">
        <v>13</v>
      </c>
      <c r="Q40" s="2">
        <v>888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888</v>
      </c>
      <c r="AB40" s="13">
        <f t="shared" si="33"/>
        <v>0</v>
      </c>
      <c r="AC40" s="14">
        <f t="shared" ref="AC40:AC42" si="34">AA40+AB40</f>
        <v>888</v>
      </c>
      <c r="AE40" s="3" t="s">
        <v>13</v>
      </c>
      <c r="AF40" s="2">
        <f t="shared" ref="AF40:AF43" si="35">IFERROR(B40/Q40, "N.A.")</f>
        <v>1861.3963963963968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1861.3963963963968</v>
      </c>
      <c r="AQ40" s="13" t="str">
        <f t="shared" si="30"/>
        <v>N.A.</v>
      </c>
      <c r="AR40" s="14">
        <f t="shared" si="30"/>
        <v>1861.3963963963968</v>
      </c>
    </row>
    <row r="41" spans="1:44" ht="15" customHeight="1" thickBot="1" x14ac:dyDescent="0.3">
      <c r="A41" s="3" t="s">
        <v>14</v>
      </c>
      <c r="B41" s="2">
        <v>1897300</v>
      </c>
      <c r="C41" s="2">
        <v>12937200</v>
      </c>
      <c r="D41" s="2"/>
      <c r="E41" s="2">
        <v>0</v>
      </c>
      <c r="F41" s="2"/>
      <c r="G41" s="2">
        <v>13788900</v>
      </c>
      <c r="H41" s="2"/>
      <c r="I41" s="2"/>
      <c r="J41" s="2">
        <v>0</v>
      </c>
      <c r="K41" s="2"/>
      <c r="L41" s="1">
        <f t="shared" si="31"/>
        <v>1897300</v>
      </c>
      <c r="M41" s="13">
        <f t="shared" si="31"/>
        <v>26726100</v>
      </c>
      <c r="N41" s="14">
        <f t="shared" si="32"/>
        <v>28623400</v>
      </c>
      <c r="P41" s="3" t="s">
        <v>14</v>
      </c>
      <c r="Q41" s="2">
        <v>585</v>
      </c>
      <c r="R41" s="2">
        <v>2303</v>
      </c>
      <c r="S41" s="2">
        <v>0</v>
      </c>
      <c r="T41" s="2">
        <v>105</v>
      </c>
      <c r="U41" s="2">
        <v>0</v>
      </c>
      <c r="V41" s="2">
        <v>664</v>
      </c>
      <c r="W41" s="2">
        <v>0</v>
      </c>
      <c r="X41" s="2">
        <v>0</v>
      </c>
      <c r="Y41" s="2">
        <v>105</v>
      </c>
      <c r="Z41" s="2">
        <v>0</v>
      </c>
      <c r="AA41" s="1">
        <f t="shared" si="33"/>
        <v>690</v>
      </c>
      <c r="AB41" s="13">
        <f t="shared" si="33"/>
        <v>3072</v>
      </c>
      <c r="AC41" s="14">
        <f t="shared" si="34"/>
        <v>3762</v>
      </c>
      <c r="AE41" s="3" t="s">
        <v>14</v>
      </c>
      <c r="AF41" s="2">
        <f t="shared" si="35"/>
        <v>3243.2478632478633</v>
      </c>
      <c r="AG41" s="2">
        <f t="shared" si="30"/>
        <v>5617.5423360833693</v>
      </c>
      <c r="AH41" s="2" t="str">
        <f t="shared" si="30"/>
        <v>N.A.</v>
      </c>
      <c r="AI41" s="2">
        <f t="shared" si="30"/>
        <v>0</v>
      </c>
      <c r="AJ41" s="2" t="str">
        <f t="shared" si="30"/>
        <v>N.A.</v>
      </c>
      <c r="AK41" s="2">
        <f t="shared" si="30"/>
        <v>20766.415662650601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2749.710144927536</v>
      </c>
      <c r="AQ41" s="13">
        <f t="shared" si="30"/>
        <v>8699.90234375</v>
      </c>
      <c r="AR41" s="14">
        <f t="shared" si="30"/>
        <v>7608.5592769803297</v>
      </c>
    </row>
    <row r="42" spans="1:44" ht="15" customHeight="1" thickBot="1" x14ac:dyDescent="0.3">
      <c r="A42" s="3" t="s">
        <v>15</v>
      </c>
      <c r="B42" s="2">
        <v>727560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727560</v>
      </c>
      <c r="M42" s="13">
        <f t="shared" si="31"/>
        <v>0</v>
      </c>
      <c r="N42" s="14">
        <f t="shared" si="32"/>
        <v>727560</v>
      </c>
      <c r="P42" s="3" t="s">
        <v>15</v>
      </c>
      <c r="Q42" s="2">
        <v>282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282</v>
      </c>
      <c r="AB42" s="13">
        <f t="shared" si="33"/>
        <v>0</v>
      </c>
      <c r="AC42" s="14">
        <f t="shared" si="34"/>
        <v>282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2580</v>
      </c>
      <c r="AQ42" s="13" t="str">
        <f t="shared" si="30"/>
        <v>N.A.</v>
      </c>
      <c r="AR42" s="14">
        <f t="shared" si="30"/>
        <v>2580</v>
      </c>
    </row>
    <row r="43" spans="1:44" ht="15" customHeight="1" thickBot="1" x14ac:dyDescent="0.3">
      <c r="A43" s="4" t="s">
        <v>16</v>
      </c>
      <c r="B43" s="2">
        <v>5000180</v>
      </c>
      <c r="C43" s="2">
        <v>12937200</v>
      </c>
      <c r="D43" s="2"/>
      <c r="E43" s="2">
        <v>0</v>
      </c>
      <c r="F43" s="2"/>
      <c r="G43" s="2">
        <v>13788900</v>
      </c>
      <c r="H43" s="2">
        <v>3047450</v>
      </c>
      <c r="I43" s="2"/>
      <c r="J43" s="2">
        <v>0</v>
      </c>
      <c r="K43" s="2"/>
      <c r="L43" s="1">
        <f t="shared" ref="L43" si="36">B43+D43+F43+H43+J43</f>
        <v>8047630</v>
      </c>
      <c r="M43" s="13">
        <f t="shared" ref="M43" si="37">C43+E43+G43+I43+K43</f>
        <v>26726100</v>
      </c>
      <c r="N43" s="17">
        <f t="shared" ref="N43" si="38">L43+M43</f>
        <v>34773730</v>
      </c>
      <c r="P43" s="4" t="s">
        <v>16</v>
      </c>
      <c r="Q43" s="2">
        <v>1867</v>
      </c>
      <c r="R43" s="2">
        <v>2303</v>
      </c>
      <c r="S43" s="2">
        <v>0</v>
      </c>
      <c r="T43" s="2">
        <v>105</v>
      </c>
      <c r="U43" s="2">
        <v>0</v>
      </c>
      <c r="V43" s="2">
        <v>664</v>
      </c>
      <c r="W43" s="2">
        <v>1622</v>
      </c>
      <c r="X43" s="2">
        <v>0</v>
      </c>
      <c r="Y43" s="2">
        <v>105</v>
      </c>
      <c r="Z43" s="2">
        <v>0</v>
      </c>
      <c r="AA43" s="1">
        <f t="shared" ref="AA43" si="39">Q43+S43+U43+W43+Y43</f>
        <v>3594</v>
      </c>
      <c r="AB43" s="13">
        <f t="shared" ref="AB43" si="40">R43+T43+V43+X43+Z43</f>
        <v>3072</v>
      </c>
      <c r="AC43" s="17">
        <f t="shared" ref="AC43" si="41">AA43+AB43</f>
        <v>6666</v>
      </c>
      <c r="AE43" s="4" t="s">
        <v>16</v>
      </c>
      <c r="AF43" s="2">
        <f t="shared" si="35"/>
        <v>2678.1896089983929</v>
      </c>
      <c r="AG43" s="2">
        <f t="shared" si="30"/>
        <v>5617.5423360833693</v>
      </c>
      <c r="AH43" s="2" t="str">
        <f t="shared" si="30"/>
        <v>N.A.</v>
      </c>
      <c r="AI43" s="2">
        <f t="shared" si="30"/>
        <v>0</v>
      </c>
      <c r="AJ43" s="2" t="str">
        <f t="shared" si="30"/>
        <v>N.A.</v>
      </c>
      <c r="AK43" s="2">
        <f t="shared" si="30"/>
        <v>20766.415662650601</v>
      </c>
      <c r="AL43" s="2">
        <f t="shared" si="30"/>
        <v>1878.8224414303329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2239.1847523650526</v>
      </c>
      <c r="AQ43" s="13">
        <f t="shared" ref="AQ43" si="43">IFERROR(M43/AB43, "N.A.")</f>
        <v>8699.90234375</v>
      </c>
      <c r="AR43" s="14">
        <f t="shared" ref="AR43" si="44">IFERROR(N43/AC43, "N.A.")</f>
        <v>5216.5811581158114</v>
      </c>
    </row>
    <row r="44" spans="1:44" ht="15" customHeight="1" thickBot="1" x14ac:dyDescent="0.3">
      <c r="A44" s="5" t="s">
        <v>0</v>
      </c>
      <c r="B44" s="24">
        <f>B43+C43</f>
        <v>17937380</v>
      </c>
      <c r="C44" s="26"/>
      <c r="D44" s="24">
        <f>D43+E43</f>
        <v>0</v>
      </c>
      <c r="E44" s="26"/>
      <c r="F44" s="24">
        <f>F43+G43</f>
        <v>13788900</v>
      </c>
      <c r="G44" s="26"/>
      <c r="H44" s="24">
        <f>H43+I43</f>
        <v>3047450</v>
      </c>
      <c r="I44" s="26"/>
      <c r="J44" s="24">
        <f>J43+K43</f>
        <v>0</v>
      </c>
      <c r="K44" s="26"/>
      <c r="L44" s="24">
        <f>L43+M43</f>
        <v>34773730</v>
      </c>
      <c r="M44" s="25"/>
      <c r="N44" s="18">
        <f>B44+D44+F44+H44+J44</f>
        <v>34773730</v>
      </c>
      <c r="P44" s="5" t="s">
        <v>0</v>
      </c>
      <c r="Q44" s="24">
        <f>Q43+R43</f>
        <v>4170</v>
      </c>
      <c r="R44" s="26"/>
      <c r="S44" s="24">
        <f>S43+T43</f>
        <v>105</v>
      </c>
      <c r="T44" s="26"/>
      <c r="U44" s="24">
        <f>U43+V43</f>
        <v>664</v>
      </c>
      <c r="V44" s="26"/>
      <c r="W44" s="24">
        <f>W43+X43</f>
        <v>1622</v>
      </c>
      <c r="X44" s="26"/>
      <c r="Y44" s="24">
        <f>Y43+Z43</f>
        <v>105</v>
      </c>
      <c r="Z44" s="26"/>
      <c r="AA44" s="24">
        <f>AA43+AB43</f>
        <v>6666</v>
      </c>
      <c r="AB44" s="25"/>
      <c r="AC44" s="18">
        <f>Q44+S44+U44+W44+Y44</f>
        <v>6666</v>
      </c>
      <c r="AE44" s="5" t="s">
        <v>0</v>
      </c>
      <c r="AF44" s="27">
        <f>IFERROR(B44/Q44,"N.A.")</f>
        <v>4301.5299760191847</v>
      </c>
      <c r="AG44" s="28"/>
      <c r="AH44" s="27">
        <f>IFERROR(D44/S44,"N.A.")</f>
        <v>0</v>
      </c>
      <c r="AI44" s="28"/>
      <c r="AJ44" s="27">
        <f>IFERROR(F44/U44,"N.A.")</f>
        <v>20766.415662650601</v>
      </c>
      <c r="AK44" s="28"/>
      <c r="AL44" s="27">
        <f>IFERROR(H44/W44,"N.A.")</f>
        <v>1878.8224414303329</v>
      </c>
      <c r="AM44" s="28"/>
      <c r="AN44" s="27">
        <f>IFERROR(J44/Y44,"N.A.")</f>
        <v>0</v>
      </c>
      <c r="AO44" s="28"/>
      <c r="AP44" s="27">
        <f>IFERROR(L44/AA44,"N.A.")</f>
        <v>5216.5811581158114</v>
      </c>
      <c r="AQ44" s="28"/>
      <c r="AR44" s="16">
        <f>IFERROR(N44/AC44, "N.A.")</f>
        <v>5216.5811581158114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3946fdfc-da00-409a-95df-cd9f19cc2a9a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2016 T4</dc:title>
  <dc:subject>Matriz Hussmanns Quintana Roo, 2016-T4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2025-12-16T14:40:45Z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